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0730" windowHeight="10035" activeTab="1"/>
  </bookViews>
  <sheets>
    <sheet name="3 smena 2014-15" sheetId="3" r:id="rId1"/>
    <sheet name="Јун2015" sheetId="6" r:id="rId2"/>
  </sheets>
  <calcPr calcId="145621"/>
</workbook>
</file>

<file path=xl/calcChain.xml><?xml version="1.0" encoding="utf-8"?>
<calcChain xmlns="http://schemas.openxmlformats.org/spreadsheetml/2006/main">
  <c r="Q3" i="3" l="1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P3" i="3"/>
  <c r="R3" i="3"/>
  <c r="S3" i="3"/>
  <c r="P4" i="3"/>
  <c r="R4" i="3"/>
  <c r="S4" i="3"/>
  <c r="P5" i="3"/>
  <c r="R5" i="3"/>
  <c r="S5" i="3"/>
  <c r="AB5" i="3"/>
  <c r="AF5" i="3" s="1"/>
  <c r="AJ5" i="3" s="1"/>
  <c r="AN5" i="3" s="1"/>
  <c r="AR5" i="3" s="1"/>
  <c r="P6" i="3"/>
  <c r="R6" i="3"/>
  <c r="S6" i="3"/>
  <c r="S7" i="3"/>
  <c r="P8" i="3"/>
  <c r="X8" i="3" s="1"/>
  <c r="AB8" i="3" s="1"/>
  <c r="AF8" i="3" s="1"/>
  <c r="AJ8" i="3" s="1"/>
  <c r="AN8" i="3" s="1"/>
  <c r="AR8" i="3" s="1"/>
  <c r="R8" i="3"/>
  <c r="S8" i="3"/>
  <c r="P9" i="3"/>
  <c r="R9" i="3"/>
  <c r="S9" i="3"/>
  <c r="P10" i="3"/>
  <c r="R10" i="3"/>
  <c r="S10" i="3"/>
  <c r="P11" i="3"/>
  <c r="R11" i="3"/>
  <c r="S11" i="3"/>
  <c r="P12" i="3"/>
  <c r="X12" i="3" s="1"/>
  <c r="AB12" i="3" s="1"/>
  <c r="AF12" i="3" s="1"/>
  <c r="AJ12" i="3" s="1"/>
  <c r="AN12" i="3" s="1"/>
  <c r="AR12" i="3" s="1"/>
  <c r="R12" i="3"/>
  <c r="S12" i="3"/>
  <c r="P13" i="3"/>
  <c r="R13" i="3"/>
  <c r="S13" i="3"/>
  <c r="P14" i="3"/>
  <c r="R14" i="3"/>
  <c r="S14" i="3"/>
  <c r="P15" i="3"/>
  <c r="R15" i="3"/>
  <c r="S15" i="3"/>
  <c r="P16" i="3"/>
  <c r="X16" i="3" s="1"/>
  <c r="AB16" i="3" s="1"/>
  <c r="AF16" i="3" s="1"/>
  <c r="AJ16" i="3" s="1"/>
  <c r="AN16" i="3" s="1"/>
  <c r="AR16" i="3" s="1"/>
  <c r="R16" i="3"/>
  <c r="S16" i="3"/>
  <c r="P17" i="3"/>
  <c r="R17" i="3"/>
  <c r="S17" i="3"/>
  <c r="P18" i="3"/>
  <c r="R18" i="3"/>
  <c r="S18" i="3"/>
  <c r="P19" i="3"/>
  <c r="X19" i="3" s="1"/>
  <c r="AB19" i="3" s="1"/>
  <c r="AF19" i="3" s="1"/>
  <c r="AJ19" i="3" s="1"/>
  <c r="AN19" i="3" s="1"/>
  <c r="AR19" i="3" s="1"/>
  <c r="R19" i="3"/>
  <c r="S19" i="3"/>
  <c r="P20" i="3"/>
  <c r="R20" i="3"/>
  <c r="S20" i="3"/>
  <c r="P21" i="3"/>
  <c r="R21" i="3"/>
  <c r="S21" i="3"/>
  <c r="P22" i="3"/>
  <c r="R22" i="3"/>
  <c r="S22" i="3"/>
  <c r="P23" i="3"/>
  <c r="R23" i="3"/>
  <c r="S23" i="3"/>
  <c r="P24" i="3"/>
  <c r="R24" i="3"/>
  <c r="S24" i="3"/>
  <c r="P25" i="3"/>
  <c r="R25" i="3"/>
  <c r="S25" i="3"/>
  <c r="P26" i="3"/>
  <c r="X26" i="3" s="1"/>
  <c r="AB26" i="3" s="1"/>
  <c r="AF26" i="3" s="1"/>
  <c r="AJ26" i="3" s="1"/>
  <c r="AN26" i="3" s="1"/>
  <c r="AR26" i="3" s="1"/>
  <c r="R26" i="3"/>
  <c r="S26" i="3"/>
  <c r="P27" i="3"/>
  <c r="R27" i="3"/>
  <c r="S27" i="3"/>
  <c r="P28" i="3"/>
  <c r="R28" i="3"/>
  <c r="S28" i="3"/>
  <c r="P29" i="3"/>
  <c r="R29" i="3"/>
  <c r="S29" i="3"/>
  <c r="P30" i="3"/>
  <c r="R30" i="3"/>
  <c r="S30" i="3"/>
  <c r="P31" i="3"/>
  <c r="X31" i="3" s="1"/>
  <c r="AB31" i="3" s="1"/>
  <c r="AF31" i="3" s="1"/>
  <c r="AJ31" i="3" s="1"/>
  <c r="AN31" i="3" s="1"/>
  <c r="AR31" i="3" s="1"/>
  <c r="R31" i="3"/>
  <c r="S31" i="3"/>
  <c r="P32" i="3"/>
  <c r="R32" i="3"/>
  <c r="S32" i="3"/>
  <c r="P33" i="3"/>
  <c r="R33" i="3"/>
  <c r="S33" i="3"/>
  <c r="P34" i="3"/>
  <c r="X34" i="3" s="1"/>
  <c r="AB34" i="3" s="1"/>
  <c r="AF34" i="3" s="1"/>
  <c r="AJ34" i="3" s="1"/>
  <c r="AN34" i="3" s="1"/>
  <c r="AR34" i="3" s="1"/>
  <c r="R34" i="3"/>
  <c r="S34" i="3"/>
  <c r="P35" i="3"/>
  <c r="X35" i="3" s="1"/>
  <c r="AB35" i="3" s="1"/>
  <c r="AF35" i="3" s="1"/>
  <c r="AJ35" i="3" s="1"/>
  <c r="AN35" i="3" s="1"/>
  <c r="AR35" i="3" s="1"/>
  <c r="R35" i="3"/>
  <c r="S35" i="3"/>
  <c r="P36" i="3"/>
  <c r="R36" i="3"/>
  <c r="S36" i="3"/>
  <c r="P37" i="3"/>
  <c r="X37" i="3" s="1"/>
  <c r="AB37" i="3" s="1"/>
  <c r="AF37" i="3" s="1"/>
  <c r="AJ37" i="3" s="1"/>
  <c r="AN37" i="3" s="1"/>
  <c r="AR37" i="3" s="1"/>
  <c r="R37" i="3"/>
  <c r="S37" i="3"/>
  <c r="P38" i="3"/>
  <c r="X38" i="3" s="1"/>
  <c r="AB38" i="3" s="1"/>
  <c r="AF38" i="3" s="1"/>
  <c r="AJ38" i="3" s="1"/>
  <c r="AN38" i="3" s="1"/>
  <c r="AR38" i="3" s="1"/>
  <c r="R38" i="3"/>
  <c r="S38" i="3"/>
  <c r="P39" i="3"/>
  <c r="R39" i="3"/>
  <c r="S39" i="3"/>
  <c r="P40" i="3"/>
  <c r="R40" i="3"/>
  <c r="S40" i="3"/>
  <c r="P41" i="3"/>
  <c r="X41" i="3" s="1"/>
  <c r="AB41" i="3" s="1"/>
  <c r="AF41" i="3" s="1"/>
  <c r="AJ41" i="3" s="1"/>
  <c r="AN41" i="3" s="1"/>
  <c r="AR41" i="3" s="1"/>
  <c r="R41" i="3"/>
  <c r="S41" i="3"/>
  <c r="P42" i="3"/>
  <c r="R42" i="3"/>
  <c r="S42" i="3"/>
  <c r="P43" i="3"/>
  <c r="X43" i="3" s="1"/>
  <c r="AB43" i="3" s="1"/>
  <c r="AF43" i="3" s="1"/>
  <c r="AJ43" i="3" s="1"/>
  <c r="AN43" i="3" s="1"/>
  <c r="AR43" i="3" s="1"/>
  <c r="R43" i="3"/>
  <c r="S43" i="3"/>
  <c r="P44" i="3"/>
  <c r="R44" i="3"/>
  <c r="S44" i="3"/>
  <c r="X44" i="3"/>
  <c r="AB44" i="3" s="1"/>
  <c r="AF44" i="3" s="1"/>
  <c r="AJ44" i="3" s="1"/>
  <c r="AN44" i="3" s="1"/>
  <c r="AR44" i="3" s="1"/>
  <c r="P45" i="3"/>
  <c r="R45" i="3"/>
  <c r="S45" i="3"/>
  <c r="P46" i="3"/>
  <c r="R46" i="3"/>
  <c r="S46" i="3"/>
  <c r="P47" i="3"/>
  <c r="X47" i="3" s="1"/>
  <c r="AB47" i="3" s="1"/>
  <c r="AF47" i="3" s="1"/>
  <c r="AJ47" i="3" s="1"/>
  <c r="AN47" i="3" s="1"/>
  <c r="AR47" i="3" s="1"/>
  <c r="R47" i="3"/>
  <c r="S47" i="3"/>
  <c r="P48" i="3"/>
  <c r="R48" i="3"/>
  <c r="S48" i="3"/>
  <c r="P49" i="3"/>
  <c r="R49" i="3"/>
  <c r="S49" i="3"/>
  <c r="P50" i="3"/>
  <c r="R50" i="3"/>
  <c r="S50" i="3"/>
  <c r="P51" i="3"/>
  <c r="R51" i="3"/>
  <c r="S51" i="3"/>
  <c r="P52" i="3"/>
  <c r="R52" i="3"/>
  <c r="S52" i="3"/>
  <c r="P53" i="3"/>
  <c r="R53" i="3"/>
  <c r="S53" i="3"/>
  <c r="P54" i="3"/>
  <c r="R54" i="3"/>
  <c r="S54" i="3"/>
  <c r="P55" i="3"/>
  <c r="R55" i="3"/>
  <c r="S55" i="3"/>
  <c r="P56" i="3"/>
  <c r="R56" i="3"/>
  <c r="S56" i="3"/>
  <c r="P57" i="3"/>
  <c r="R57" i="3"/>
  <c r="S57" i="3"/>
  <c r="P58" i="3"/>
  <c r="X58" i="3" s="1"/>
  <c r="AB58" i="3" s="1"/>
  <c r="AF58" i="3" s="1"/>
  <c r="AJ58" i="3" s="1"/>
  <c r="AN58" i="3" s="1"/>
  <c r="AR58" i="3" s="1"/>
  <c r="R58" i="3"/>
  <c r="S58" i="3"/>
  <c r="P59" i="3"/>
  <c r="R59" i="3"/>
  <c r="S59" i="3"/>
  <c r="P60" i="3"/>
  <c r="R60" i="3"/>
  <c r="S60" i="3"/>
  <c r="P61" i="3"/>
  <c r="R61" i="3"/>
  <c r="S61" i="3"/>
  <c r="P62" i="3"/>
  <c r="X62" i="3" s="1"/>
  <c r="AB62" i="3" s="1"/>
  <c r="AF62" i="3" s="1"/>
  <c r="AJ62" i="3" s="1"/>
  <c r="AN62" i="3" s="1"/>
  <c r="AR62" i="3" s="1"/>
  <c r="R62" i="3"/>
  <c r="S62" i="3"/>
  <c r="P63" i="3"/>
  <c r="X63" i="3" s="1"/>
  <c r="AB63" i="3" s="1"/>
  <c r="AF63" i="3" s="1"/>
  <c r="AJ63" i="3" s="1"/>
  <c r="AN63" i="3" s="1"/>
  <c r="AR63" i="3" s="1"/>
  <c r="R63" i="3"/>
  <c r="S63" i="3"/>
  <c r="P64" i="3"/>
  <c r="R64" i="3"/>
  <c r="S64" i="3"/>
  <c r="P65" i="3"/>
  <c r="R65" i="3"/>
  <c r="S65" i="3"/>
  <c r="P66" i="3"/>
  <c r="R66" i="3"/>
  <c r="S66" i="3"/>
  <c r="P67" i="3"/>
  <c r="R67" i="3"/>
  <c r="S67" i="3"/>
  <c r="P68" i="3"/>
  <c r="R68" i="3"/>
  <c r="S68" i="3"/>
  <c r="P69" i="3"/>
  <c r="X69" i="3" s="1"/>
  <c r="AB69" i="3" s="1"/>
  <c r="AF69" i="3" s="1"/>
  <c r="AJ69" i="3" s="1"/>
  <c r="AN69" i="3" s="1"/>
  <c r="AR69" i="3" s="1"/>
  <c r="R69" i="3"/>
  <c r="S69" i="3"/>
  <c r="P70" i="3"/>
  <c r="R70" i="3"/>
  <c r="S70" i="3"/>
  <c r="P71" i="3"/>
  <c r="R71" i="3"/>
  <c r="S71" i="3"/>
  <c r="P72" i="3"/>
  <c r="R72" i="3"/>
  <c r="S72" i="3"/>
  <c r="P73" i="3"/>
  <c r="X73" i="3" s="1"/>
  <c r="AB73" i="3" s="1"/>
  <c r="AF73" i="3" s="1"/>
  <c r="AJ73" i="3" s="1"/>
  <c r="AN73" i="3" s="1"/>
  <c r="AR73" i="3" s="1"/>
  <c r="R73" i="3"/>
  <c r="S73" i="3"/>
  <c r="P74" i="3"/>
  <c r="R74" i="3"/>
  <c r="S74" i="3"/>
  <c r="P75" i="3"/>
  <c r="R75" i="3"/>
  <c r="S75" i="3"/>
  <c r="P76" i="3"/>
  <c r="X76" i="3" s="1"/>
  <c r="AB76" i="3" s="1"/>
  <c r="AF76" i="3" s="1"/>
  <c r="AJ76" i="3" s="1"/>
  <c r="AN76" i="3" s="1"/>
  <c r="AR76" i="3" s="1"/>
  <c r="R76" i="3"/>
  <c r="S76" i="3"/>
  <c r="P77" i="3"/>
  <c r="R77" i="3"/>
  <c r="S77" i="3"/>
  <c r="D81" i="3"/>
  <c r="E81" i="3"/>
  <c r="F81" i="3"/>
  <c r="G81" i="3"/>
  <c r="H81" i="3"/>
  <c r="I81" i="3"/>
  <c r="D82" i="3"/>
  <c r="E82" i="3"/>
  <c r="F82" i="3"/>
  <c r="G82" i="3"/>
  <c r="H82" i="3"/>
  <c r="I82" i="3"/>
  <c r="D83" i="3"/>
  <c r="E83" i="3"/>
  <c r="F83" i="3"/>
  <c r="G83" i="3"/>
  <c r="H83" i="3"/>
  <c r="I83" i="3"/>
  <c r="R7" i="3"/>
  <c r="P7" i="3"/>
  <c r="X7" i="3" s="1"/>
  <c r="AB7" i="3" s="1"/>
  <c r="AF7" i="3" s="1"/>
  <c r="AJ7" i="3" s="1"/>
  <c r="AN7" i="3" s="1"/>
  <c r="AR7" i="3" s="1"/>
  <c r="X39" i="3" l="1"/>
  <c r="AB39" i="3" s="1"/>
  <c r="AF39" i="3" s="1"/>
  <c r="AJ39" i="3" s="1"/>
  <c r="AN39" i="3" s="1"/>
  <c r="AR39" i="3" s="1"/>
  <c r="X22" i="3"/>
  <c r="AB22" i="3" s="1"/>
  <c r="AF22" i="3" s="1"/>
  <c r="AJ22" i="3" s="1"/>
  <c r="AN22" i="3" s="1"/>
  <c r="AR22" i="3" s="1"/>
  <c r="X30" i="3"/>
  <c r="AB30" i="3" s="1"/>
  <c r="AF30" i="3" s="1"/>
  <c r="AJ30" i="3" s="1"/>
  <c r="AN30" i="3" s="1"/>
  <c r="AR30" i="3" s="1"/>
  <c r="X21" i="3"/>
  <c r="AB21" i="3" s="1"/>
  <c r="AF21" i="3" s="1"/>
  <c r="AJ21" i="3" s="1"/>
  <c r="AN21" i="3" s="1"/>
  <c r="AR21" i="3" s="1"/>
  <c r="X66" i="3"/>
  <c r="AB66" i="3" s="1"/>
  <c r="AF66" i="3" s="1"/>
  <c r="AJ66" i="3" s="1"/>
  <c r="AN66" i="3" s="1"/>
  <c r="AR66" i="3" s="1"/>
  <c r="X56" i="3"/>
  <c r="AB56" i="3" s="1"/>
  <c r="AF56" i="3" s="1"/>
  <c r="AJ56" i="3" s="1"/>
  <c r="AN56" i="3" s="1"/>
  <c r="AR56" i="3" s="1"/>
  <c r="X51" i="3"/>
  <c r="AB51" i="3" s="1"/>
  <c r="AF51" i="3" s="1"/>
  <c r="AJ51" i="3" s="1"/>
  <c r="AN51" i="3" s="1"/>
  <c r="AR51" i="3" s="1"/>
  <c r="X50" i="3"/>
  <c r="AB50" i="3" s="1"/>
  <c r="AF50" i="3" s="1"/>
  <c r="AJ50" i="3" s="1"/>
  <c r="AN50" i="3" s="1"/>
  <c r="AR50" i="3" s="1"/>
  <c r="X40" i="3"/>
  <c r="AB40" i="3" s="1"/>
  <c r="AF40" i="3" s="1"/>
  <c r="AJ40" i="3" s="1"/>
  <c r="AN40" i="3" s="1"/>
  <c r="AR40" i="3" s="1"/>
  <c r="X20" i="3"/>
  <c r="AB20" i="3" s="1"/>
  <c r="AF20" i="3" s="1"/>
  <c r="AJ20" i="3" s="1"/>
  <c r="AN20" i="3" s="1"/>
  <c r="AR20" i="3" s="1"/>
  <c r="X14" i="3"/>
  <c r="AB14" i="3" s="1"/>
  <c r="AF14" i="3" s="1"/>
  <c r="AJ14" i="3" s="1"/>
  <c r="AN14" i="3" s="1"/>
  <c r="AR14" i="3" s="1"/>
  <c r="X13" i="3"/>
  <c r="AB13" i="3" s="1"/>
  <c r="AF13" i="3" s="1"/>
  <c r="AJ13" i="3" s="1"/>
  <c r="AN13" i="3" s="1"/>
  <c r="AR13" i="3" s="1"/>
  <c r="X11" i="3"/>
  <c r="AB11" i="3" s="1"/>
  <c r="AF11" i="3" s="1"/>
  <c r="AJ11" i="3" s="1"/>
  <c r="AN11" i="3" s="1"/>
  <c r="AR11" i="3" s="1"/>
  <c r="X61" i="3"/>
  <c r="AB61" i="3" s="1"/>
  <c r="AF61" i="3" s="1"/>
  <c r="AJ61" i="3" s="1"/>
  <c r="AN61" i="3" s="1"/>
  <c r="AR61" i="3" s="1"/>
  <c r="X60" i="3"/>
  <c r="AB60" i="3" s="1"/>
  <c r="AF60" i="3" s="1"/>
  <c r="AJ60" i="3" s="1"/>
  <c r="AN60" i="3" s="1"/>
  <c r="AR60" i="3" s="1"/>
  <c r="X55" i="3"/>
  <c r="AB55" i="3" s="1"/>
  <c r="AF55" i="3" s="1"/>
  <c r="AJ55" i="3" s="1"/>
  <c r="AN55" i="3" s="1"/>
  <c r="AR55" i="3" s="1"/>
  <c r="X72" i="3"/>
  <c r="AB72" i="3" s="1"/>
  <c r="AF72" i="3" s="1"/>
  <c r="AJ72" i="3" s="1"/>
  <c r="AN72" i="3" s="1"/>
  <c r="AR72" i="3" s="1"/>
  <c r="X71" i="3"/>
  <c r="AB71" i="3" s="1"/>
  <c r="AF71" i="3" s="1"/>
  <c r="AJ71" i="3" s="1"/>
  <c r="AN71" i="3" s="1"/>
  <c r="AR71" i="3" s="1"/>
  <c r="X59" i="3"/>
  <c r="AB59" i="3" s="1"/>
  <c r="AF59" i="3" s="1"/>
  <c r="AJ59" i="3" s="1"/>
  <c r="AN59" i="3" s="1"/>
  <c r="AR59" i="3" s="1"/>
  <c r="X57" i="3"/>
  <c r="AB57" i="3" s="1"/>
  <c r="AF57" i="3" s="1"/>
  <c r="AJ57" i="3" s="1"/>
  <c r="AN57" i="3" s="1"/>
  <c r="AR57" i="3" s="1"/>
  <c r="X54" i="3"/>
  <c r="AB54" i="3" s="1"/>
  <c r="AF54" i="3" s="1"/>
  <c r="AJ54" i="3" s="1"/>
  <c r="AN54" i="3" s="1"/>
  <c r="AR54" i="3" s="1"/>
  <c r="X49" i="3"/>
  <c r="AB49" i="3" s="1"/>
  <c r="AF49" i="3" s="1"/>
  <c r="AJ49" i="3" s="1"/>
  <c r="AN49" i="3" s="1"/>
  <c r="AR49" i="3" s="1"/>
  <c r="X46" i="3"/>
  <c r="AB46" i="3" s="1"/>
  <c r="AF46" i="3" s="1"/>
  <c r="AJ46" i="3" s="1"/>
  <c r="AN46" i="3" s="1"/>
  <c r="AR46" i="3" s="1"/>
  <c r="X32" i="3"/>
  <c r="AB32" i="3" s="1"/>
  <c r="AF32" i="3" s="1"/>
  <c r="AJ32" i="3" s="1"/>
  <c r="AN32" i="3" s="1"/>
  <c r="AR32" i="3" s="1"/>
  <c r="X29" i="3"/>
  <c r="AB29" i="3" s="1"/>
  <c r="AF29" i="3" s="1"/>
  <c r="AJ29" i="3" s="1"/>
  <c r="AN29" i="3" s="1"/>
  <c r="AR29" i="3" s="1"/>
  <c r="X27" i="3"/>
  <c r="AB27" i="3" s="1"/>
  <c r="AF27" i="3" s="1"/>
  <c r="AJ27" i="3" s="1"/>
  <c r="AN27" i="3" s="1"/>
  <c r="AR27" i="3" s="1"/>
  <c r="X25" i="3"/>
  <c r="AB25" i="3" s="1"/>
  <c r="AF25" i="3" s="1"/>
  <c r="AJ25" i="3" s="1"/>
  <c r="AN25" i="3" s="1"/>
  <c r="AR25" i="3" s="1"/>
  <c r="X15" i="3"/>
  <c r="AB15" i="3" s="1"/>
  <c r="AF15" i="3" s="1"/>
  <c r="AJ15" i="3" s="1"/>
  <c r="AN15" i="3" s="1"/>
  <c r="AR15" i="3" s="1"/>
  <c r="P82" i="3"/>
  <c r="X36" i="3"/>
  <c r="AB36" i="3" s="1"/>
  <c r="AF36" i="3" s="1"/>
  <c r="AJ36" i="3" s="1"/>
  <c r="AN36" i="3" s="1"/>
  <c r="AR36" i="3" s="1"/>
  <c r="X33" i="3"/>
  <c r="AB33" i="3" s="1"/>
  <c r="AF33" i="3" s="1"/>
  <c r="AJ33" i="3" s="1"/>
  <c r="AN33" i="3" s="1"/>
  <c r="AR33" i="3" s="1"/>
  <c r="X28" i="3"/>
  <c r="AB28" i="3" s="1"/>
  <c r="AF28" i="3" s="1"/>
  <c r="AJ28" i="3" s="1"/>
  <c r="AN28" i="3" s="1"/>
  <c r="AR28" i="3" s="1"/>
  <c r="X6" i="3"/>
  <c r="AB6" i="3" s="1"/>
  <c r="X77" i="3"/>
  <c r="AB77" i="3" s="1"/>
  <c r="AF77" i="3" s="1"/>
  <c r="AJ77" i="3" s="1"/>
  <c r="AN77" i="3" s="1"/>
  <c r="AR77" i="3" s="1"/>
  <c r="X75" i="3"/>
  <c r="AB75" i="3" s="1"/>
  <c r="AF75" i="3" s="1"/>
  <c r="AJ75" i="3" s="1"/>
  <c r="AN75" i="3" s="1"/>
  <c r="AR75" i="3" s="1"/>
  <c r="X74" i="3"/>
  <c r="AB74" i="3" s="1"/>
  <c r="AF74" i="3" s="1"/>
  <c r="AJ74" i="3" s="1"/>
  <c r="AN74" i="3" s="1"/>
  <c r="AR74" i="3" s="1"/>
  <c r="X70" i="3"/>
  <c r="AB70" i="3" s="1"/>
  <c r="AF70" i="3" s="1"/>
  <c r="AJ70" i="3" s="1"/>
  <c r="AN70" i="3" s="1"/>
  <c r="AR70" i="3" s="1"/>
  <c r="X68" i="3"/>
  <c r="AB68" i="3" s="1"/>
  <c r="AF68" i="3" s="1"/>
  <c r="AJ68" i="3" s="1"/>
  <c r="AN68" i="3" s="1"/>
  <c r="AR68" i="3" s="1"/>
  <c r="X67" i="3"/>
  <c r="AB67" i="3" s="1"/>
  <c r="AF67" i="3" s="1"/>
  <c r="AJ67" i="3" s="1"/>
  <c r="AN67" i="3" s="1"/>
  <c r="AR67" i="3" s="1"/>
  <c r="X65" i="3"/>
  <c r="AB65" i="3" s="1"/>
  <c r="AF65" i="3" s="1"/>
  <c r="AJ65" i="3" s="1"/>
  <c r="AN65" i="3" s="1"/>
  <c r="AR65" i="3" s="1"/>
  <c r="X64" i="3"/>
  <c r="AB64" i="3" s="1"/>
  <c r="AF64" i="3" s="1"/>
  <c r="AJ64" i="3" s="1"/>
  <c r="AN64" i="3" s="1"/>
  <c r="AR64" i="3" s="1"/>
  <c r="X53" i="3"/>
  <c r="AB53" i="3" s="1"/>
  <c r="AF53" i="3" s="1"/>
  <c r="AJ53" i="3" s="1"/>
  <c r="AN53" i="3" s="1"/>
  <c r="AR53" i="3" s="1"/>
  <c r="X52" i="3"/>
  <c r="AB52" i="3" s="1"/>
  <c r="AF52" i="3" s="1"/>
  <c r="AJ52" i="3" s="1"/>
  <c r="AN52" i="3" s="1"/>
  <c r="AR52" i="3" s="1"/>
  <c r="X48" i="3"/>
  <c r="AB48" i="3" s="1"/>
  <c r="AF48" i="3" s="1"/>
  <c r="AJ48" i="3" s="1"/>
  <c r="AN48" i="3" s="1"/>
  <c r="AR48" i="3" s="1"/>
  <c r="X45" i="3"/>
  <c r="AB45" i="3" s="1"/>
  <c r="AF45" i="3" s="1"/>
  <c r="AJ45" i="3" s="1"/>
  <c r="AN45" i="3" s="1"/>
  <c r="AR45" i="3" s="1"/>
  <c r="X42" i="3"/>
  <c r="AB42" i="3" s="1"/>
  <c r="AF42" i="3" s="1"/>
  <c r="AJ42" i="3" s="1"/>
  <c r="AN42" i="3" s="1"/>
  <c r="AR42" i="3" s="1"/>
  <c r="X24" i="3"/>
  <c r="AB24" i="3" s="1"/>
  <c r="AF24" i="3" s="1"/>
  <c r="AJ24" i="3" s="1"/>
  <c r="AN24" i="3" s="1"/>
  <c r="AR24" i="3" s="1"/>
  <c r="X23" i="3"/>
  <c r="AB23" i="3" s="1"/>
  <c r="AF23" i="3" s="1"/>
  <c r="AJ23" i="3" s="1"/>
  <c r="AN23" i="3" s="1"/>
  <c r="AR23" i="3" s="1"/>
  <c r="X18" i="3"/>
  <c r="AB18" i="3" s="1"/>
  <c r="AF18" i="3" s="1"/>
  <c r="AJ18" i="3" s="1"/>
  <c r="AN18" i="3" s="1"/>
  <c r="AR18" i="3" s="1"/>
  <c r="X17" i="3"/>
  <c r="AB17" i="3" s="1"/>
  <c r="AF17" i="3" s="1"/>
  <c r="AJ17" i="3" s="1"/>
  <c r="AN17" i="3" s="1"/>
  <c r="AR17" i="3" s="1"/>
  <c r="X10" i="3"/>
  <c r="AB10" i="3" s="1"/>
  <c r="AF10" i="3" s="1"/>
  <c r="AJ10" i="3" s="1"/>
  <c r="AN10" i="3" s="1"/>
  <c r="AR10" i="3" s="1"/>
  <c r="X9" i="3"/>
  <c r="AB9" i="3" s="1"/>
  <c r="AF9" i="3" s="1"/>
  <c r="AJ9" i="3" s="1"/>
  <c r="AN9" i="3" s="1"/>
  <c r="AR9" i="3" s="1"/>
  <c r="X4" i="3"/>
  <c r="AB4" i="3" s="1"/>
  <c r="AF4" i="3" s="1"/>
  <c r="AJ4" i="3" s="1"/>
  <c r="AN4" i="3" s="1"/>
  <c r="AR4" i="3" s="1"/>
  <c r="X3" i="3"/>
  <c r="AB3" i="3" s="1"/>
  <c r="AF3" i="3" s="1"/>
  <c r="P81" i="3"/>
  <c r="P83" i="3"/>
  <c r="X82" i="3" l="1"/>
  <c r="AB82" i="3"/>
  <c r="X83" i="3"/>
  <c r="X81" i="3"/>
  <c r="AF6" i="3"/>
  <c r="AJ6" i="3" s="1"/>
  <c r="AN6" i="3" s="1"/>
  <c r="AR6" i="3" s="1"/>
  <c r="AB81" i="3"/>
  <c r="AJ3" i="3"/>
  <c r="AB83" i="3"/>
  <c r="AF82" i="3" l="1"/>
  <c r="AN3" i="3"/>
  <c r="AJ81" i="3"/>
  <c r="AJ83" i="3"/>
  <c r="AJ82" i="3"/>
  <c r="AF83" i="3"/>
  <c r="AF81" i="3"/>
  <c r="AN81" i="3" l="1"/>
  <c r="AN83" i="3"/>
  <c r="AR3" i="3"/>
  <c r="AN82" i="3"/>
  <c r="AR83" i="3" l="1"/>
  <c r="AR81" i="3"/>
  <c r="AR82" i="3"/>
</calcChain>
</file>

<file path=xl/comments1.xml><?xml version="1.0" encoding="utf-8"?>
<comments xmlns="http://schemas.openxmlformats.org/spreadsheetml/2006/main">
  <authors>
    <author>User</author>
  </authors>
  <commentList>
    <comment ref="X5" authorId="0">
      <text>
        <r>
          <rPr>
            <b/>
            <sz val="9"/>
            <color indexed="81"/>
            <rFont val="Tahoma"/>
            <family val="2"/>
            <charset val="238"/>
          </rPr>
          <t>User:</t>
        </r>
        <r>
          <rPr>
            <sz val="9"/>
            <color indexed="81"/>
            <rFont val="Tahoma"/>
            <family val="2"/>
            <charset val="238"/>
          </rPr>
          <t xml:space="preserve">
Ukupan broj poena se ne slaze sa formulom (</t>
        </r>
        <r>
          <rPr>
            <b/>
            <sz val="9"/>
            <color indexed="81"/>
            <rFont val="Tahoma"/>
            <family val="2"/>
          </rPr>
          <t>nije greska!!!</t>
        </r>
        <r>
          <rPr>
            <sz val="9"/>
            <color indexed="81"/>
            <rFont val="Tahoma"/>
            <family val="2"/>
            <charset val="238"/>
          </rPr>
          <t>)</t>
        </r>
      </text>
    </comment>
  </commentList>
</comments>
</file>

<file path=xl/sharedStrings.xml><?xml version="1.0" encoding="utf-8"?>
<sst xmlns="http://schemas.openxmlformats.org/spreadsheetml/2006/main" count="381" uniqueCount="123">
  <si>
    <t>презиме</t>
  </si>
  <si>
    <t>име</t>
  </si>
  <si>
    <t>број индекса</t>
  </si>
  <si>
    <t>АЛЕКСА</t>
  </si>
  <si>
    <t>ЛУКА</t>
  </si>
  <si>
    <t>МИЛОШ</t>
  </si>
  <si>
    <t>ПРЕДРАГ</t>
  </si>
  <si>
    <t>НИКОЛА</t>
  </si>
  <si>
    <t>ДАНИЛО</t>
  </si>
  <si>
    <t>МАРИНА</t>
  </si>
  <si>
    <t>СРЂАН</t>
  </si>
  <si>
    <t>НЕНАД</t>
  </si>
  <si>
    <t>ИГОР</t>
  </si>
  <si>
    <t>СТЕФАН</t>
  </si>
  <si>
    <t>МИЛАН</t>
  </si>
  <si>
    <t>НЕМАЊА</t>
  </si>
  <si>
    <t>ДЕЈАН</t>
  </si>
  <si>
    <t>ДУШАН</t>
  </si>
  <si>
    <t>ИВАН</t>
  </si>
  <si>
    <t>НАТАША</t>
  </si>
  <si>
    <t>ПЕТАР</t>
  </si>
  <si>
    <t>ЗОРАН</t>
  </si>
  <si>
    <t>ВЛАДИМИР</t>
  </si>
  <si>
    <t>ДРАГАН</t>
  </si>
  <si>
    <t>ГОРАН</t>
  </si>
  <si>
    <t>САША</t>
  </si>
  <si>
    <t>МИЛИЦА</t>
  </si>
  <si>
    <t>МАРКО</t>
  </si>
  <si>
    <t>ОГЊЕН</t>
  </si>
  <si>
    <t>ДАВИД</t>
  </si>
  <si>
    <t>ФИЛИП</t>
  </si>
  <si>
    <t>МИОДРАГ</t>
  </si>
  <si>
    <t>БОШКО</t>
  </si>
  <si>
    <t>АНА</t>
  </si>
  <si>
    <t>ЈЕЛЕНА</t>
  </si>
  <si>
    <t>ПАВЛЕ</t>
  </si>
  <si>
    <t>СНЕЖАНА</t>
  </si>
  <si>
    <t>ЖИВАНОВИЋ</t>
  </si>
  <si>
    <t>ЖИВКОВИЋ</t>
  </si>
  <si>
    <t>ИВАНА</t>
  </si>
  <si>
    <t>ЖИВОЈИНОВИЋ</t>
  </si>
  <si>
    <t>ЗЛАТКО</t>
  </si>
  <si>
    <t>ЖИЖОВИЋ</t>
  </si>
  <si>
    <t>ЖУГАЈ</t>
  </si>
  <si>
    <t>КРИСТИЈАН</t>
  </si>
  <si>
    <t>ЖУЈОВИЋ</t>
  </si>
  <si>
    <t>ЗАРИЋ</t>
  </si>
  <si>
    <t>ЗДРАВКОВИЋ</t>
  </si>
  <si>
    <t>ЗЕЧЕВИЋ</t>
  </si>
  <si>
    <t>ИВАНОВИЋ</t>
  </si>
  <si>
    <t>ВЛАДИСЛАВ</t>
  </si>
  <si>
    <t>ИВКОВИЋ</t>
  </si>
  <si>
    <t>УРОШ</t>
  </si>
  <si>
    <t>ИВОВИЋ</t>
  </si>
  <si>
    <t>ИВОШЕВИЋ</t>
  </si>
  <si>
    <t>ИЛАНИЋ</t>
  </si>
  <si>
    <t>ИЛИЋ</t>
  </si>
  <si>
    <t>ИЛИЈА</t>
  </si>
  <si>
    <t>ИРАЧЕК</t>
  </si>
  <si>
    <t>ИРИЋ</t>
  </si>
  <si>
    <t>ИСА</t>
  </si>
  <si>
    <t>ДЕЈВИТ</t>
  </si>
  <si>
    <t>ИСАИЛОВИЋ</t>
  </si>
  <si>
    <t>ИСАКОВИЋ</t>
  </si>
  <si>
    <t>МИНА</t>
  </si>
  <si>
    <t>ЈАГОДИЋ</t>
  </si>
  <si>
    <t>ЈАКОВЉЕВИЋ</t>
  </si>
  <si>
    <t>ЈАКШИЋ</t>
  </si>
  <si>
    <t>ДАЛИБОР</t>
  </si>
  <si>
    <t>ЈАНКОВИЋ</t>
  </si>
  <si>
    <t>ЈАЊИЋ</t>
  </si>
  <si>
    <t>ЈАРАНОВИЋ</t>
  </si>
  <si>
    <t>ЈЕВТИЋ</t>
  </si>
  <si>
    <t>ВУКАШИН</t>
  </si>
  <si>
    <t>ЈЕКИЋ</t>
  </si>
  <si>
    <t>АНДРЕЈА</t>
  </si>
  <si>
    <t>ЈЕЛЕНКОВИЋ</t>
  </si>
  <si>
    <t>ЈЕЛИЋ</t>
  </si>
  <si>
    <t>ЈЕЛУШИЋ</t>
  </si>
  <si>
    <t>ЈЕРЕМИЋ</t>
  </si>
  <si>
    <t>ЈОВАНОВИЋ</t>
  </si>
  <si>
    <t>ДРАГОМИР</t>
  </si>
  <si>
    <t>КАТАРИНА</t>
  </si>
  <si>
    <t>ЈОВАНЧЕВИЋ</t>
  </si>
  <si>
    <t>ЈОВАНЧИЋЕВИЋ</t>
  </si>
  <si>
    <t>ЈОВАШЕВИЋ</t>
  </si>
  <si>
    <t>ЈОВИЋ</t>
  </si>
  <si>
    <t>ЈОВИЧИЋ</t>
  </si>
  <si>
    <t>ЈОКАНОВИЋ</t>
  </si>
  <si>
    <t>LEYLON</t>
  </si>
  <si>
    <t>JOHN</t>
  </si>
  <si>
    <t>pros.broj bodova</t>
  </si>
  <si>
    <t>%</t>
  </si>
  <si>
    <t>Prolaznost studenti</t>
  </si>
  <si>
    <t>Z3</t>
  </si>
  <si>
    <t>Z2</t>
  </si>
  <si>
    <t>Z1</t>
  </si>
  <si>
    <t>p6</t>
  </si>
  <si>
    <t>p5</t>
  </si>
  <si>
    <t>p4</t>
  </si>
  <si>
    <t>p3</t>
  </si>
  <si>
    <t>p2</t>
  </si>
  <si>
    <t>p1</t>
  </si>
  <si>
    <t>S</t>
  </si>
  <si>
    <t>Октобар</t>
  </si>
  <si>
    <t>Септембар</t>
  </si>
  <si>
    <t>Јул</t>
  </si>
  <si>
    <t>Фебруар</t>
  </si>
  <si>
    <t>Јануар</t>
  </si>
  <si>
    <t>K3</t>
  </si>
  <si>
    <t>K2</t>
  </si>
  <si>
    <t>K1</t>
  </si>
  <si>
    <t>Поправни колоквијум</t>
  </si>
  <si>
    <t>Т6</t>
  </si>
  <si>
    <t>Т5</t>
  </si>
  <si>
    <t>Т4</t>
  </si>
  <si>
    <t>Т3</t>
  </si>
  <si>
    <t>Т2</t>
  </si>
  <si>
    <t>Т1</t>
  </si>
  <si>
    <t>Jун</t>
  </si>
  <si>
    <t>ELVIS</t>
  </si>
  <si>
    <t>MARCELO</t>
  </si>
  <si>
    <t>Збир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</si>
</sst>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81"/>
      <name val="Tahoma"/>
      <family val="2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Symbol"/>
      <family val="1"/>
      <charset val="2"/>
    </font>
    <font>
      <b/>
      <sz val="16"/>
      <color theme="1"/>
      <name val="Calibri"/>
      <family val="2"/>
      <scheme val="minor"/>
    </font>
    <font>
      <b/>
      <sz val="18"/>
      <color theme="1"/>
      <name val="Symbol"/>
      <family val="1"/>
      <charset val="2"/>
    </font>
    <font>
      <b/>
      <sz val="11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/>
      <diagonal/>
    </border>
    <border>
      <left style="medium">
        <color indexed="22"/>
      </left>
      <right style="medium">
        <color indexed="22"/>
      </right>
      <top/>
      <bottom style="medium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22"/>
      </left>
      <right style="medium">
        <color indexed="22"/>
      </right>
      <top/>
      <bottom/>
      <diagonal/>
    </border>
  </borders>
  <cellStyleXfs count="2">
    <xf numFmtId="0" fontId="0" fillId="0" borderId="0"/>
    <xf numFmtId="0" fontId="7" fillId="4" borderId="0" applyNumberFormat="0" applyBorder="0" applyAlignment="0" applyProtection="0"/>
  </cellStyleXfs>
  <cellXfs count="97">
    <xf numFmtId="0" fontId="0" fillId="0" borderId="0" xfId="0"/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right" vertical="top" wrapText="1"/>
    </xf>
    <xf numFmtId="0" fontId="0" fillId="0" borderId="0" xfId="0" applyFill="1"/>
    <xf numFmtId="164" fontId="0" fillId="0" borderId="0" xfId="0" applyNumberFormat="1"/>
    <xf numFmtId="164" fontId="0" fillId="0" borderId="0" xfId="0" applyNumberFormat="1" applyFill="1"/>
    <xf numFmtId="0" fontId="3" fillId="3" borderId="0" xfId="0" applyFont="1" applyFill="1"/>
    <xf numFmtId="164" fontId="0" fillId="2" borderId="2" xfId="0" applyNumberFormat="1" applyFill="1" applyBorder="1"/>
    <xf numFmtId="0" fontId="2" fillId="5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right" vertical="top" wrapText="1"/>
    </xf>
    <xf numFmtId="164" fontId="0" fillId="5" borderId="2" xfId="0" applyNumberFormat="1" applyFill="1" applyBorder="1"/>
    <xf numFmtId="164" fontId="0" fillId="0" borderId="2" xfId="0" applyNumberFormat="1" applyBorder="1"/>
    <xf numFmtId="0" fontId="0" fillId="0" borderId="0" xfId="0" applyAlignment="1">
      <alignment horizontal="center"/>
    </xf>
    <xf numFmtId="0" fontId="0" fillId="0" borderId="0" xfId="0" applyFill="1" applyBorder="1" applyAlignment="1"/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/>
    <xf numFmtId="164" fontId="0" fillId="0" borderId="0" xfId="0" applyNumberFormat="1" applyBorder="1" applyAlignment="1">
      <alignment horizontal="center"/>
    </xf>
    <xf numFmtId="164" fontId="8" fillId="6" borderId="3" xfId="0" applyNumberFormat="1" applyFont="1" applyFill="1" applyBorder="1" applyAlignment="1">
      <alignment vertical="center"/>
    </xf>
    <xf numFmtId="0" fontId="8" fillId="0" borderId="4" xfId="0" applyFont="1" applyFill="1" applyBorder="1" applyAlignment="1">
      <alignment horizontal="center" wrapText="1"/>
    </xf>
    <xf numFmtId="164" fontId="8" fillId="0" borderId="5" xfId="0" applyNumberFormat="1" applyFont="1" applyFill="1" applyBorder="1" applyAlignment="1">
      <alignment horizontal="center" vertical="center" wrapText="1"/>
    </xf>
    <xf numFmtId="164" fontId="8" fillId="0" borderId="6" xfId="0" applyNumberFormat="1" applyFont="1" applyFill="1" applyBorder="1" applyAlignment="1">
      <alignment horizontal="center" vertical="center" wrapText="1"/>
    </xf>
    <xf numFmtId="164" fontId="8" fillId="6" borderId="8" xfId="0" applyNumberFormat="1" applyFont="1" applyFill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164" fontId="8" fillId="0" borderId="11" xfId="0" applyNumberFormat="1" applyFont="1" applyBorder="1" applyAlignment="1">
      <alignment horizontal="center" vertical="center"/>
    </xf>
    <xf numFmtId="1" fontId="8" fillId="6" borderId="12" xfId="0" applyNumberFormat="1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center" wrapText="1"/>
    </xf>
    <xf numFmtId="164" fontId="0" fillId="0" borderId="0" xfId="0" applyNumberFormat="1" applyFill="1" applyAlignment="1">
      <alignment horizont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164" fontId="0" fillId="6" borderId="0" xfId="0" applyNumberFormat="1" applyFill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6" borderId="0" xfId="0" applyNumberFormat="1" applyFill="1" applyBorder="1" applyAlignment="1"/>
    <xf numFmtId="164" fontId="0" fillId="7" borderId="2" xfId="0" applyNumberFormat="1" applyFill="1" applyBorder="1" applyAlignment="1">
      <alignment horizontal="center"/>
    </xf>
    <xf numFmtId="164" fontId="0" fillId="5" borderId="13" xfId="0" applyNumberFormat="1" applyFill="1" applyBorder="1" applyAlignment="1"/>
    <xf numFmtId="164" fontId="0" fillId="7" borderId="9" xfId="0" applyNumberFormat="1" applyFill="1" applyBorder="1" applyAlignment="1">
      <alignment horizontal="center"/>
    </xf>
    <xf numFmtId="0" fontId="0" fillId="0" borderId="2" xfId="0" applyNumberFormat="1" applyBorder="1" applyAlignment="1">
      <alignment horizontal="right"/>
    </xf>
    <xf numFmtId="0" fontId="8" fillId="0" borderId="0" xfId="0" applyFont="1" applyFill="1" applyAlignment="1">
      <alignment horizontal="right"/>
    </xf>
    <xf numFmtId="0" fontId="3" fillId="0" borderId="0" xfId="0" applyFont="1" applyFill="1"/>
    <xf numFmtId="0" fontId="8" fillId="8" borderId="0" xfId="0" applyFont="1" applyFill="1" applyAlignment="1">
      <alignment horizontal="center"/>
    </xf>
    <xf numFmtId="0" fontId="8" fillId="9" borderId="0" xfId="0" applyFont="1" applyFill="1" applyAlignment="1">
      <alignment horizontal="center"/>
    </xf>
    <xf numFmtId="0" fontId="8" fillId="10" borderId="0" xfId="0" applyFont="1" applyFill="1" applyAlignment="1">
      <alignment horizontal="center"/>
    </xf>
    <xf numFmtId="0" fontId="8" fillId="11" borderId="0" xfId="0" applyFont="1" applyFill="1" applyAlignment="1">
      <alignment horizontal="center"/>
    </xf>
    <xf numFmtId="0" fontId="8" fillId="12" borderId="0" xfId="0" applyFont="1" applyFill="1" applyAlignment="1">
      <alignment horizontal="center"/>
    </xf>
    <xf numFmtId="0" fontId="8" fillId="13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7" borderId="2" xfId="0" applyFont="1" applyFill="1" applyBorder="1" applyAlignment="1">
      <alignment horizontal="center"/>
    </xf>
    <xf numFmtId="164" fontId="0" fillId="5" borderId="14" xfId="0" applyNumberFormat="1" applyFill="1" applyBorder="1" applyAlignment="1"/>
    <xf numFmtId="164" fontId="0" fillId="5" borderId="15" xfId="0" applyNumberFormat="1" applyFill="1" applyBorder="1" applyAlignment="1"/>
    <xf numFmtId="164" fontId="0" fillId="5" borderId="13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7" borderId="2" xfId="0" applyNumberFormat="1" applyFill="1" applyBorder="1" applyAlignment="1">
      <alignment horizontal="center"/>
    </xf>
    <xf numFmtId="164" fontId="7" fillId="12" borderId="13" xfId="1" applyNumberFormat="1" applyFill="1" applyBorder="1" applyAlignment="1">
      <alignment horizontal="center"/>
    </xf>
    <xf numFmtId="0" fontId="12" fillId="5" borderId="1" xfId="0" applyFont="1" applyFill="1" applyBorder="1" applyAlignment="1">
      <alignment vertical="top" wrapText="1"/>
    </xf>
    <xf numFmtId="0" fontId="8" fillId="10" borderId="0" xfId="0" applyFont="1" applyFill="1" applyAlignment="1">
      <alignment horizontal="center"/>
    </xf>
    <xf numFmtId="0" fontId="9" fillId="6" borderId="16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/>
    </xf>
    <xf numFmtId="0" fontId="11" fillId="6" borderId="1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wrapText="1"/>
    </xf>
    <xf numFmtId="164" fontId="8" fillId="0" borderId="9" xfId="0" applyNumberFormat="1" applyFont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/>
    </xf>
    <xf numFmtId="164" fontId="8" fillId="0" borderId="9" xfId="0" applyNumberFormat="1" applyFont="1" applyBorder="1" applyAlignment="1">
      <alignment horizontal="center"/>
    </xf>
    <xf numFmtId="0" fontId="8" fillId="10" borderId="0" xfId="0" applyFont="1" applyFill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9" fillId="6" borderId="20" xfId="0" applyFont="1" applyFill="1" applyBorder="1" applyAlignment="1">
      <alignment horizontal="right" vertical="center"/>
    </xf>
    <xf numFmtId="0" fontId="9" fillId="6" borderId="4" xfId="0" applyFont="1" applyFill="1" applyBorder="1" applyAlignment="1">
      <alignment horizontal="right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13" borderId="0" xfId="0" applyFont="1" applyFill="1" applyAlignment="1">
      <alignment horizontal="center"/>
    </xf>
    <xf numFmtId="0" fontId="8" fillId="12" borderId="0" xfId="0" applyFont="1" applyFill="1" applyAlignment="1">
      <alignment horizontal="center"/>
    </xf>
    <xf numFmtId="0" fontId="8" fillId="11" borderId="0" xfId="0" applyFont="1" applyFill="1" applyAlignment="1">
      <alignment horizontal="center"/>
    </xf>
    <xf numFmtId="164" fontId="0" fillId="14" borderId="0" xfId="0" applyNumberFormat="1" applyFill="1" applyAlignment="1">
      <alignment horizontal="center"/>
    </xf>
    <xf numFmtId="0" fontId="2" fillId="2" borderId="21" xfId="0" applyFont="1" applyFill="1" applyBorder="1" applyAlignment="1">
      <alignment vertical="top" wrapText="1"/>
    </xf>
    <xf numFmtId="0" fontId="2" fillId="2" borderId="21" xfId="0" applyFont="1" applyFill="1" applyBorder="1" applyAlignment="1">
      <alignment horizontal="right" vertical="top" wrapText="1"/>
    </xf>
    <xf numFmtId="0" fontId="13" fillId="0" borderId="0" xfId="0" applyFont="1"/>
    <xf numFmtId="164" fontId="0" fillId="0" borderId="0" xfId="0" applyNumberFormat="1"/>
    <xf numFmtId="0" fontId="2" fillId="5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right" vertical="top" wrapText="1"/>
    </xf>
    <xf numFmtId="0" fontId="12" fillId="5" borderId="1" xfId="0" applyFont="1" applyFill="1" applyBorder="1" applyAlignment="1">
      <alignment vertical="top" wrapText="1"/>
    </xf>
    <xf numFmtId="0" fontId="2" fillId="15" borderId="1" xfId="0" applyFont="1" applyFill="1" applyBorder="1" applyAlignment="1">
      <alignment horizontal="right" vertical="top" wrapText="1"/>
    </xf>
    <xf numFmtId="0" fontId="14" fillId="15" borderId="1" xfId="0" applyFont="1" applyFill="1" applyBorder="1" applyAlignment="1">
      <alignment vertical="top" wrapText="1"/>
    </xf>
    <xf numFmtId="0" fontId="14" fillId="15" borderId="1" xfId="0" applyFont="1" applyFill="1" applyBorder="1" applyAlignment="1">
      <alignment horizontal="right" vertical="top" wrapText="1"/>
    </xf>
    <xf numFmtId="0" fontId="12" fillId="5" borderId="1" xfId="0" applyFont="1" applyFill="1" applyBorder="1" applyAlignment="1">
      <alignment horizontal="right" vertical="top" wrapText="1"/>
    </xf>
    <xf numFmtId="0" fontId="2" fillId="15" borderId="1" xfId="0" applyFont="1" applyFill="1" applyBorder="1" applyAlignment="1">
      <alignment vertical="top" wrapText="1"/>
    </xf>
    <xf numFmtId="164" fontId="13" fillId="0" borderId="0" xfId="0" applyNumberFormat="1" applyFont="1"/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86"/>
  <sheetViews>
    <sheetView zoomScale="80" zoomScaleNormal="80" workbookViewId="0">
      <selection activeCell="AC1" sqref="AC1:AE1"/>
    </sheetView>
  </sheetViews>
  <sheetFormatPr defaultRowHeight="15" x14ac:dyDescent="0.25"/>
  <cols>
    <col min="1" max="1" width="19.140625" bestFit="1" customWidth="1"/>
    <col min="2" max="2" width="14" bestFit="1" customWidth="1"/>
    <col min="3" max="3" width="7.85546875" customWidth="1"/>
    <col min="4" max="9" width="5.7109375" customWidth="1"/>
    <col min="10" max="15" width="5.7109375" style="16" customWidth="1"/>
    <col min="16" max="16" width="9.28515625" style="15" customWidth="1"/>
    <col min="17" max="19" width="11.28515625" style="14" customWidth="1"/>
    <col min="20" max="20" width="11.28515625" customWidth="1"/>
    <col min="21" max="21" width="11.28515625" style="14" bestFit="1" customWidth="1"/>
    <col min="22" max="26" width="11.28515625" style="14" customWidth="1"/>
    <col min="27" max="27" width="11.28515625" style="14" bestFit="1" customWidth="1"/>
    <col min="28" max="44" width="11.28515625" style="14" customWidth="1"/>
    <col min="46" max="46" width="9.140625" style="5"/>
  </cols>
  <sheetData>
    <row r="1" spans="1:46" s="8" customFormat="1" ht="15.75" customHeight="1" x14ac:dyDescent="0.25">
      <c r="A1" s="66" t="s">
        <v>0</v>
      </c>
      <c r="B1" s="66" t="s">
        <v>1</v>
      </c>
      <c r="C1" s="66" t="s">
        <v>2</v>
      </c>
      <c r="D1" s="70" t="s">
        <v>118</v>
      </c>
      <c r="E1" s="70" t="s">
        <v>117</v>
      </c>
      <c r="F1" s="70" t="s">
        <v>116</v>
      </c>
      <c r="G1" s="70" t="s">
        <v>115</v>
      </c>
      <c r="H1" s="70" t="s">
        <v>114</v>
      </c>
      <c r="I1" s="70" t="s">
        <v>113</v>
      </c>
      <c r="J1" s="74" t="s">
        <v>112</v>
      </c>
      <c r="K1" s="74"/>
      <c r="L1" s="74"/>
      <c r="M1" s="74"/>
      <c r="N1" s="74"/>
      <c r="O1" s="74"/>
      <c r="P1" s="75" t="s">
        <v>103</v>
      </c>
      <c r="Q1" s="77" t="s">
        <v>111</v>
      </c>
      <c r="R1" s="77" t="s">
        <v>110</v>
      </c>
      <c r="S1" s="77" t="s">
        <v>109</v>
      </c>
      <c r="T1" s="50"/>
      <c r="U1" s="80" t="s">
        <v>108</v>
      </c>
      <c r="V1" s="80"/>
      <c r="W1" s="80"/>
      <c r="X1" s="60" t="s">
        <v>103</v>
      </c>
      <c r="Y1" s="81" t="s">
        <v>107</v>
      </c>
      <c r="Z1" s="81"/>
      <c r="AA1" s="81"/>
      <c r="AB1" s="60" t="s">
        <v>103</v>
      </c>
      <c r="AC1" s="82" t="s">
        <v>119</v>
      </c>
      <c r="AD1" s="82"/>
      <c r="AE1" s="82"/>
      <c r="AF1" s="60" t="s">
        <v>103</v>
      </c>
      <c r="AG1" s="73" t="s">
        <v>106</v>
      </c>
      <c r="AH1" s="73"/>
      <c r="AI1" s="73"/>
      <c r="AJ1" s="60" t="s">
        <v>103</v>
      </c>
      <c r="AK1" s="62" t="s">
        <v>105</v>
      </c>
      <c r="AL1" s="62"/>
      <c r="AM1" s="62"/>
      <c r="AN1" s="63" t="s">
        <v>103</v>
      </c>
      <c r="AO1" s="65" t="s">
        <v>104</v>
      </c>
      <c r="AP1" s="65"/>
      <c r="AQ1" s="65"/>
      <c r="AR1" s="60" t="s">
        <v>103</v>
      </c>
      <c r="AS1" s="43"/>
      <c r="AT1" s="43"/>
    </row>
    <row r="2" spans="1:46" s="8" customFormat="1" ht="15.75" customHeight="1" thickBot="1" x14ac:dyDescent="0.3">
      <c r="A2" s="67"/>
      <c r="B2" s="67"/>
      <c r="C2" s="67"/>
      <c r="D2" s="70"/>
      <c r="E2" s="70"/>
      <c r="F2" s="70"/>
      <c r="G2" s="70"/>
      <c r="H2" s="70"/>
      <c r="I2" s="70"/>
      <c r="J2" s="51" t="s">
        <v>102</v>
      </c>
      <c r="K2" s="51" t="s">
        <v>101</v>
      </c>
      <c r="L2" s="51" t="s">
        <v>100</v>
      </c>
      <c r="M2" s="51" t="s">
        <v>99</v>
      </c>
      <c r="N2" s="51" t="s">
        <v>98</v>
      </c>
      <c r="O2" s="51" t="s">
        <v>97</v>
      </c>
      <c r="P2" s="76"/>
      <c r="Q2" s="78"/>
      <c r="R2" s="79"/>
      <c r="S2" s="79"/>
      <c r="T2" s="50"/>
      <c r="U2" s="49" t="s">
        <v>96</v>
      </c>
      <c r="V2" s="49" t="s">
        <v>95</v>
      </c>
      <c r="W2" s="49" t="s">
        <v>94</v>
      </c>
      <c r="X2" s="64"/>
      <c r="Y2" s="48" t="s">
        <v>96</v>
      </c>
      <c r="Z2" s="48" t="s">
        <v>95</v>
      </c>
      <c r="AA2" s="48" t="s">
        <v>94</v>
      </c>
      <c r="AB2" s="64"/>
      <c r="AC2" s="47" t="s">
        <v>96</v>
      </c>
      <c r="AD2" s="47" t="s">
        <v>95</v>
      </c>
      <c r="AE2" s="47" t="s">
        <v>94</v>
      </c>
      <c r="AF2" s="64"/>
      <c r="AG2" s="46" t="s">
        <v>96</v>
      </c>
      <c r="AH2" s="46" t="s">
        <v>95</v>
      </c>
      <c r="AI2" s="46" t="s">
        <v>94</v>
      </c>
      <c r="AJ2" s="61"/>
      <c r="AK2" s="45" t="s">
        <v>96</v>
      </c>
      <c r="AL2" s="45" t="s">
        <v>95</v>
      </c>
      <c r="AM2" s="45" t="s">
        <v>94</v>
      </c>
      <c r="AN2" s="64"/>
      <c r="AO2" s="44" t="s">
        <v>96</v>
      </c>
      <c r="AP2" s="44" t="s">
        <v>95</v>
      </c>
      <c r="AQ2" s="44" t="s">
        <v>94</v>
      </c>
      <c r="AR2" s="64"/>
      <c r="AS2" s="43"/>
      <c r="AT2" s="43"/>
    </row>
    <row r="3" spans="1:46" s="5" customFormat="1" ht="15.75" customHeight="1" thickBot="1" x14ac:dyDescent="0.3">
      <c r="A3" s="3" t="s">
        <v>37</v>
      </c>
      <c r="B3" s="3" t="s">
        <v>16</v>
      </c>
      <c r="C3" s="4">
        <v>139</v>
      </c>
      <c r="D3" s="9">
        <v>0</v>
      </c>
      <c r="E3" s="9">
        <v>0</v>
      </c>
      <c r="F3" s="13">
        <v>0</v>
      </c>
      <c r="G3" s="13">
        <v>0</v>
      </c>
      <c r="H3" s="13">
        <v>0</v>
      </c>
      <c r="I3" s="13">
        <v>0</v>
      </c>
      <c r="J3" s="38"/>
      <c r="K3" s="38"/>
      <c r="L3" s="38"/>
      <c r="M3" s="38"/>
      <c r="N3" s="38"/>
      <c r="O3" s="38"/>
      <c r="P3" s="37">
        <f t="shared" ref="P3:P34" si="0">SUM(MAX(D3,J3),MAX(E3,K3),MAX(F3,L3),MAX(G3,M3),MAX(H3,N3),MAX(I3,O3))</f>
        <v>0</v>
      </c>
      <c r="Q3" s="36">
        <f t="shared" ref="Q3:Q34" si="1">SUM(MAX(D3,J3),MAX(E3,K3))</f>
        <v>0</v>
      </c>
      <c r="R3" s="36">
        <f t="shared" ref="R3:R34" si="2">SUM(MAX(F3,L3),MAX(G3,M3))</f>
        <v>0</v>
      </c>
      <c r="S3" s="36">
        <f t="shared" ref="S3:S34" si="3">SUM(MAX(H3,N3),MAX(I3,O3))</f>
        <v>0</v>
      </c>
      <c r="T3" s="42"/>
      <c r="U3" s="34"/>
      <c r="V3" s="34"/>
      <c r="W3" s="34"/>
      <c r="X3" s="35">
        <f>IF(P3&gt;=30,IF(SUM(U3:W3)&gt;P3,SUM(U3:W3),P3),SUM(MAX(Q3,U3),MAX(R3,V3),MAX(S3,W3)))</f>
        <v>0</v>
      </c>
      <c r="Y3" s="31"/>
      <c r="Z3" s="31"/>
      <c r="AA3" s="31"/>
      <c r="AB3" s="35">
        <f t="shared" ref="AB3:AB34" si="4">IF(X3&gt;=30,IF(SUM(Y3:AA3)&gt;X3,SUM(Y3:AA3),X3),SUM(MAX(Q3,U3,Y3),MAX(R3,V3,Z3),MAX(S3,W3,AA3)))</f>
        <v>0</v>
      </c>
      <c r="AC3" s="31"/>
      <c r="AD3" s="31"/>
      <c r="AE3" s="31"/>
      <c r="AF3" s="35">
        <f t="shared" ref="AF3:AF34" si="5">IF(AB3&gt;=30,IF(SUM(AC3:AE3)&gt;AB3,SUM(AC3:AE3),AB3),SUM(MAX(Q3,U3,Y3,AC3),MAX(R3,V3,Z3,AD3),MAX(S3,W3,AA3,AE3)))</f>
        <v>0</v>
      </c>
      <c r="AG3" s="31"/>
      <c r="AH3" s="31"/>
      <c r="AI3" s="31"/>
      <c r="AJ3" s="35">
        <f t="shared" ref="AJ3:AJ34" si="6">IF(AF3&gt;=30,IF(SUM(AG3:AI3)&gt;AF3,SUM(AG3:AI3),AF3),SUM(MAX(Q3,U3,Y3,AC3,AG3),MAX(R3,V3,Z3,AD3,AH3),MAX(S3,W3,AA3,AE3,AI3)))</f>
        <v>0</v>
      </c>
      <c r="AK3" s="31"/>
      <c r="AL3" s="31"/>
      <c r="AM3" s="31"/>
      <c r="AN3" s="35">
        <f t="shared" ref="AN3:AN34" si="7">IF(AJ3&gt;=30,IF(SUM(AK3:AM3)&gt;AJ3,SUM(AK3:AM3),AJ3),SUM(MAX(Q3,U3,Y3,AC3,AG3,AK3),MAX(R3,V3,Z3,AD3,AH3,AL3),MAX(S3,W3,AA3,AE3,AI3,AM3)))</f>
        <v>0</v>
      </c>
      <c r="AO3" s="31"/>
      <c r="AP3" s="31"/>
      <c r="AQ3" s="31"/>
      <c r="AR3" s="35">
        <f t="shared" ref="AR3:AR34" si="8">IF(AN3&gt;=30,IF(SUM(AO3:AQ3)&gt;AN3,SUM(AO3:AQ3),AN3),SUM(MAX(Q3,U3,Y3,AC3,AG3,AK3,AO3),MAX(R3,V3,Z3,AD3,AH3,AL3,AP3),MAX(S3,W3,AA3,AE3,AI3,AM3,AQ3)))</f>
        <v>0</v>
      </c>
    </row>
    <row r="4" spans="1:46" ht="15.75" thickBot="1" x14ac:dyDescent="0.3">
      <c r="A4" s="1" t="s">
        <v>37</v>
      </c>
      <c r="B4" s="1" t="s">
        <v>18</v>
      </c>
      <c r="C4" s="2">
        <v>572</v>
      </c>
      <c r="D4" s="9">
        <v>1</v>
      </c>
      <c r="E4" s="9">
        <v>3</v>
      </c>
      <c r="F4" s="13">
        <v>0</v>
      </c>
      <c r="G4" s="13">
        <v>3</v>
      </c>
      <c r="H4" s="13">
        <v>3.5</v>
      </c>
      <c r="I4" s="13">
        <v>0</v>
      </c>
      <c r="J4" s="38"/>
      <c r="K4" s="38"/>
      <c r="L4" s="38"/>
      <c r="M4" s="38"/>
      <c r="N4" s="38"/>
      <c r="O4" s="38"/>
      <c r="P4" s="37">
        <f t="shared" si="0"/>
        <v>10.5</v>
      </c>
      <c r="Q4" s="36">
        <f t="shared" si="1"/>
        <v>4</v>
      </c>
      <c r="R4" s="36">
        <f t="shared" si="2"/>
        <v>3</v>
      </c>
      <c r="S4" s="36">
        <f t="shared" si="3"/>
        <v>3.5</v>
      </c>
      <c r="T4" s="7"/>
      <c r="U4" s="34"/>
      <c r="X4" s="35">
        <f>IF(P4&gt;=30,IF(SUM(U4:W4)&gt;P4,SUM(U4:W4),P4),SUM(MAX(Q4,U4),MAX(R4,V4),MAX(S4,W4)))</f>
        <v>10.5</v>
      </c>
      <c r="Y4" s="31"/>
      <c r="Z4" s="31"/>
      <c r="AA4" s="31">
        <v>5</v>
      </c>
      <c r="AB4" s="35">
        <f t="shared" si="4"/>
        <v>12</v>
      </c>
      <c r="AC4" s="31">
        <v>3</v>
      </c>
      <c r="AD4" s="31">
        <v>0</v>
      </c>
      <c r="AE4" s="31">
        <v>5</v>
      </c>
      <c r="AF4" s="35">
        <f t="shared" si="5"/>
        <v>12</v>
      </c>
      <c r="AG4" s="31"/>
      <c r="AH4" s="31"/>
      <c r="AI4" s="31"/>
      <c r="AJ4" s="35">
        <f t="shared" si="6"/>
        <v>12</v>
      </c>
      <c r="AK4" s="31"/>
      <c r="AL4" s="31"/>
      <c r="AM4" s="31"/>
      <c r="AN4" s="35">
        <f t="shared" si="7"/>
        <v>12</v>
      </c>
      <c r="AO4" s="31"/>
      <c r="AP4" s="31"/>
      <c r="AQ4" s="31"/>
      <c r="AR4" s="35">
        <f t="shared" si="8"/>
        <v>12</v>
      </c>
    </row>
    <row r="5" spans="1:46" ht="15.75" thickBot="1" x14ac:dyDescent="0.3">
      <c r="A5" s="58" t="s">
        <v>38</v>
      </c>
      <c r="B5" s="58" t="s">
        <v>39</v>
      </c>
      <c r="C5" s="11">
        <v>140</v>
      </c>
      <c r="D5" s="12">
        <v>9.5</v>
      </c>
      <c r="E5" s="12">
        <v>4.5</v>
      </c>
      <c r="F5" s="12">
        <v>1.5</v>
      </c>
      <c r="G5" s="12">
        <v>9</v>
      </c>
      <c r="H5" s="12">
        <v>7</v>
      </c>
      <c r="I5" s="12">
        <v>8</v>
      </c>
      <c r="J5" s="38"/>
      <c r="K5" s="38"/>
      <c r="L5" s="38"/>
      <c r="M5" s="38"/>
      <c r="N5" s="38"/>
      <c r="O5" s="38"/>
      <c r="P5" s="52">
        <f t="shared" si="0"/>
        <v>39.5</v>
      </c>
      <c r="Q5" s="36">
        <f t="shared" si="1"/>
        <v>14</v>
      </c>
      <c r="R5" s="36">
        <f t="shared" si="2"/>
        <v>10.5</v>
      </c>
      <c r="S5" s="36">
        <f t="shared" si="3"/>
        <v>15</v>
      </c>
      <c r="T5" s="7"/>
      <c r="U5" s="55"/>
      <c r="V5" s="55"/>
      <c r="W5" s="55">
        <v>20</v>
      </c>
      <c r="X5" s="57">
        <v>44.5</v>
      </c>
      <c r="Y5" s="31"/>
      <c r="Z5" s="31"/>
      <c r="AA5" s="31"/>
      <c r="AB5" s="35">
        <f t="shared" si="4"/>
        <v>44.5</v>
      </c>
      <c r="AC5" s="31"/>
      <c r="AD5" s="31"/>
      <c r="AE5" s="31"/>
      <c r="AF5" s="35">
        <f t="shared" si="5"/>
        <v>44.5</v>
      </c>
      <c r="AG5" s="31"/>
      <c r="AH5" s="31"/>
      <c r="AI5" s="31"/>
      <c r="AJ5" s="35">
        <f t="shared" si="6"/>
        <v>44.5</v>
      </c>
      <c r="AK5" s="31"/>
      <c r="AL5" s="31"/>
      <c r="AM5" s="31"/>
      <c r="AN5" s="35">
        <f t="shared" si="7"/>
        <v>44.5</v>
      </c>
      <c r="AO5" s="31"/>
      <c r="AP5" s="31"/>
      <c r="AQ5" s="31"/>
      <c r="AR5" s="35">
        <f t="shared" si="8"/>
        <v>44.5</v>
      </c>
    </row>
    <row r="6" spans="1:46" ht="15.75" thickBot="1" x14ac:dyDescent="0.3">
      <c r="A6" s="1" t="s">
        <v>38</v>
      </c>
      <c r="B6" s="1" t="s">
        <v>7</v>
      </c>
      <c r="C6" s="2">
        <v>141</v>
      </c>
      <c r="D6" s="9">
        <v>4</v>
      </c>
      <c r="E6" s="9">
        <v>4</v>
      </c>
      <c r="F6" s="13">
        <v>1</v>
      </c>
      <c r="G6" s="13">
        <v>0</v>
      </c>
      <c r="H6" s="13">
        <v>3.5</v>
      </c>
      <c r="I6" s="41">
        <v>0.5</v>
      </c>
      <c r="J6" s="38"/>
      <c r="K6" s="38"/>
      <c r="L6" s="38"/>
      <c r="M6" s="38"/>
      <c r="N6" s="38"/>
      <c r="O6" s="56"/>
      <c r="P6" s="37">
        <f t="shared" si="0"/>
        <v>13</v>
      </c>
      <c r="Q6" s="36">
        <f t="shared" si="1"/>
        <v>8</v>
      </c>
      <c r="R6" s="36">
        <f t="shared" si="2"/>
        <v>1</v>
      </c>
      <c r="S6" s="36">
        <f t="shared" si="3"/>
        <v>4</v>
      </c>
      <c r="T6" s="7"/>
      <c r="U6" s="34"/>
      <c r="X6" s="35">
        <f t="shared" ref="X6:X37" si="9">IF(P6&gt;=30,IF(SUM(U6:W6)&gt;P6,SUM(U6:W6),P6),SUM(MAX(Q6,U6),MAX(R6,V6),MAX(S6,W6)))</f>
        <v>13</v>
      </c>
      <c r="Y6" s="31"/>
      <c r="Z6" s="31"/>
      <c r="AA6" s="31"/>
      <c r="AB6" s="35">
        <f t="shared" si="4"/>
        <v>13</v>
      </c>
      <c r="AC6" s="31"/>
      <c r="AD6" s="31"/>
      <c r="AE6" s="31"/>
      <c r="AF6" s="35">
        <f t="shared" si="5"/>
        <v>13</v>
      </c>
      <c r="AG6" s="31"/>
      <c r="AH6" s="31"/>
      <c r="AI6" s="31"/>
      <c r="AJ6" s="35">
        <f t="shared" si="6"/>
        <v>13</v>
      </c>
      <c r="AK6" s="31"/>
      <c r="AL6" s="31"/>
      <c r="AM6" s="31"/>
      <c r="AN6" s="35">
        <f t="shared" si="7"/>
        <v>13</v>
      </c>
      <c r="AO6" s="31"/>
      <c r="AP6" s="31"/>
      <c r="AQ6" s="31"/>
      <c r="AR6" s="35">
        <f t="shared" si="8"/>
        <v>13</v>
      </c>
    </row>
    <row r="7" spans="1:46" ht="15.75" thickBot="1" x14ac:dyDescent="0.3">
      <c r="A7" s="58" t="s">
        <v>40</v>
      </c>
      <c r="B7" s="58" t="s">
        <v>41</v>
      </c>
      <c r="C7" s="11">
        <v>142</v>
      </c>
      <c r="D7" s="12">
        <v>5</v>
      </c>
      <c r="E7" s="12">
        <v>10</v>
      </c>
      <c r="F7" s="12">
        <v>2.5</v>
      </c>
      <c r="G7" s="12">
        <v>9</v>
      </c>
      <c r="H7" s="12">
        <v>9.5</v>
      </c>
      <c r="I7" s="12">
        <v>9</v>
      </c>
      <c r="J7" s="38"/>
      <c r="K7" s="38"/>
      <c r="L7" s="38">
        <v>4</v>
      </c>
      <c r="M7" s="38"/>
      <c r="N7" s="38"/>
      <c r="O7" s="38"/>
      <c r="P7" s="52">
        <f t="shared" si="0"/>
        <v>46.5</v>
      </c>
      <c r="Q7" s="36">
        <f t="shared" si="1"/>
        <v>15</v>
      </c>
      <c r="R7" s="36">
        <f t="shared" si="2"/>
        <v>13</v>
      </c>
      <c r="S7" s="36">
        <f t="shared" si="3"/>
        <v>18.5</v>
      </c>
      <c r="T7" s="7"/>
      <c r="U7" s="34"/>
      <c r="X7" s="35">
        <f t="shared" si="9"/>
        <v>46.5</v>
      </c>
      <c r="Y7" s="31"/>
      <c r="Z7" s="31"/>
      <c r="AA7" s="31"/>
      <c r="AB7" s="35">
        <f t="shared" si="4"/>
        <v>46.5</v>
      </c>
      <c r="AC7" s="31"/>
      <c r="AD7" s="31"/>
      <c r="AE7" s="31"/>
      <c r="AF7" s="35">
        <f t="shared" si="5"/>
        <v>46.5</v>
      </c>
      <c r="AG7" s="31"/>
      <c r="AH7" s="31"/>
      <c r="AI7" s="31"/>
      <c r="AJ7" s="35">
        <f t="shared" si="6"/>
        <v>46.5</v>
      </c>
      <c r="AK7" s="31"/>
      <c r="AL7" s="31"/>
      <c r="AM7" s="31"/>
      <c r="AN7" s="35">
        <f t="shared" si="7"/>
        <v>46.5</v>
      </c>
      <c r="AO7" s="31"/>
      <c r="AP7" s="31"/>
      <c r="AQ7" s="31"/>
      <c r="AR7" s="35">
        <f t="shared" si="8"/>
        <v>46.5</v>
      </c>
    </row>
    <row r="8" spans="1:46" ht="15.75" thickBot="1" x14ac:dyDescent="0.3">
      <c r="A8" s="58" t="s">
        <v>42</v>
      </c>
      <c r="B8" s="58" t="s">
        <v>7</v>
      </c>
      <c r="C8" s="11">
        <v>143</v>
      </c>
      <c r="D8" s="12">
        <v>2</v>
      </c>
      <c r="E8" s="12">
        <v>1</v>
      </c>
      <c r="F8" s="12">
        <v>2</v>
      </c>
      <c r="G8" s="12">
        <v>10</v>
      </c>
      <c r="H8" s="12">
        <v>8</v>
      </c>
      <c r="I8" s="12">
        <v>10</v>
      </c>
      <c r="J8" s="38">
        <v>6</v>
      </c>
      <c r="K8" s="38">
        <v>6</v>
      </c>
      <c r="L8" s="38"/>
      <c r="M8" s="38"/>
      <c r="N8" s="38"/>
      <c r="O8" s="38"/>
      <c r="P8" s="52">
        <f t="shared" si="0"/>
        <v>42</v>
      </c>
      <c r="Q8" s="36">
        <f t="shared" si="1"/>
        <v>12</v>
      </c>
      <c r="R8" s="36">
        <f t="shared" si="2"/>
        <v>12</v>
      </c>
      <c r="S8" s="36">
        <f t="shared" si="3"/>
        <v>18</v>
      </c>
      <c r="T8" s="7"/>
      <c r="U8" s="34"/>
      <c r="X8" s="35">
        <f t="shared" si="9"/>
        <v>42</v>
      </c>
      <c r="Y8" s="31"/>
      <c r="Z8" s="31"/>
      <c r="AA8" s="31"/>
      <c r="AB8" s="35">
        <f t="shared" si="4"/>
        <v>42</v>
      </c>
      <c r="AC8" s="31"/>
      <c r="AD8" s="31"/>
      <c r="AE8" s="31"/>
      <c r="AF8" s="35">
        <f t="shared" si="5"/>
        <v>42</v>
      </c>
      <c r="AG8" s="31"/>
      <c r="AH8" s="31"/>
      <c r="AI8" s="31"/>
      <c r="AJ8" s="35">
        <f t="shared" si="6"/>
        <v>42</v>
      </c>
      <c r="AK8" s="31"/>
      <c r="AL8" s="31"/>
      <c r="AM8" s="31"/>
      <c r="AN8" s="35">
        <f t="shared" si="7"/>
        <v>42</v>
      </c>
      <c r="AO8" s="31"/>
      <c r="AP8" s="31"/>
      <c r="AQ8" s="31"/>
      <c r="AR8" s="35">
        <f t="shared" si="8"/>
        <v>42</v>
      </c>
    </row>
    <row r="9" spans="1:46" ht="15.75" thickBot="1" x14ac:dyDescent="0.3">
      <c r="A9" s="1" t="s">
        <v>43</v>
      </c>
      <c r="B9" s="1" t="s">
        <v>44</v>
      </c>
      <c r="C9" s="2">
        <v>554</v>
      </c>
      <c r="D9" s="9">
        <v>0</v>
      </c>
      <c r="E9" s="9">
        <v>0</v>
      </c>
      <c r="F9" s="13">
        <v>0</v>
      </c>
      <c r="G9" s="13">
        <v>4</v>
      </c>
      <c r="H9" s="13">
        <v>1</v>
      </c>
      <c r="I9" s="13">
        <v>0</v>
      </c>
      <c r="J9" s="38"/>
      <c r="K9" s="38"/>
      <c r="L9" s="38"/>
      <c r="M9" s="38"/>
      <c r="N9" s="38"/>
      <c r="O9" s="38"/>
      <c r="P9" s="37">
        <f t="shared" si="0"/>
        <v>5</v>
      </c>
      <c r="Q9" s="36">
        <f t="shared" si="1"/>
        <v>0</v>
      </c>
      <c r="R9" s="36">
        <f t="shared" si="2"/>
        <v>4</v>
      </c>
      <c r="S9" s="36">
        <f t="shared" si="3"/>
        <v>1</v>
      </c>
      <c r="T9" s="7"/>
      <c r="U9" s="34"/>
      <c r="X9" s="35">
        <f t="shared" si="9"/>
        <v>5</v>
      </c>
      <c r="Y9" s="31"/>
      <c r="Z9" s="31"/>
      <c r="AA9" s="31"/>
      <c r="AB9" s="35">
        <f t="shared" si="4"/>
        <v>5</v>
      </c>
      <c r="AC9" s="31"/>
      <c r="AD9" s="31"/>
      <c r="AE9" s="31"/>
      <c r="AF9" s="35">
        <f t="shared" si="5"/>
        <v>5</v>
      </c>
      <c r="AG9" s="31"/>
      <c r="AH9" s="31"/>
      <c r="AI9" s="31"/>
      <c r="AJ9" s="35">
        <f t="shared" si="6"/>
        <v>5</v>
      </c>
      <c r="AK9" s="31"/>
      <c r="AL9" s="31"/>
      <c r="AM9" s="31"/>
      <c r="AN9" s="35">
        <f t="shared" si="7"/>
        <v>5</v>
      </c>
      <c r="AO9" s="31"/>
      <c r="AP9" s="31"/>
      <c r="AQ9" s="31"/>
      <c r="AR9" s="35">
        <f t="shared" si="8"/>
        <v>5</v>
      </c>
    </row>
    <row r="10" spans="1:46" ht="15.75" thickBot="1" x14ac:dyDescent="0.3">
      <c r="A10" s="1" t="s">
        <v>45</v>
      </c>
      <c r="B10" s="1" t="s">
        <v>3</v>
      </c>
      <c r="C10" s="2">
        <v>144</v>
      </c>
      <c r="D10" s="9">
        <v>0</v>
      </c>
      <c r="E10" s="9">
        <v>0</v>
      </c>
      <c r="F10" s="13">
        <v>0</v>
      </c>
      <c r="G10" s="13">
        <v>0</v>
      </c>
      <c r="H10" s="13">
        <v>0</v>
      </c>
      <c r="I10" s="13">
        <v>0</v>
      </c>
      <c r="J10" s="38"/>
      <c r="K10" s="38"/>
      <c r="L10" s="38"/>
      <c r="M10" s="38"/>
      <c r="N10" s="38"/>
      <c r="O10" s="38"/>
      <c r="P10" s="37">
        <f t="shared" si="0"/>
        <v>0</v>
      </c>
      <c r="Q10" s="36">
        <f t="shared" si="1"/>
        <v>0</v>
      </c>
      <c r="R10" s="36">
        <f t="shared" si="2"/>
        <v>0</v>
      </c>
      <c r="S10" s="36">
        <f t="shared" si="3"/>
        <v>0</v>
      </c>
      <c r="T10" s="7"/>
      <c r="U10" s="34"/>
      <c r="X10" s="35">
        <f t="shared" si="9"/>
        <v>0</v>
      </c>
      <c r="Y10" s="31"/>
      <c r="Z10" s="31"/>
      <c r="AA10" s="31"/>
      <c r="AB10" s="35">
        <f t="shared" si="4"/>
        <v>0</v>
      </c>
      <c r="AC10" s="31">
        <v>8</v>
      </c>
      <c r="AD10" s="31">
        <v>0</v>
      </c>
      <c r="AE10" s="31">
        <v>0</v>
      </c>
      <c r="AF10" s="35">
        <f t="shared" si="5"/>
        <v>8</v>
      </c>
      <c r="AG10" s="31"/>
      <c r="AH10" s="31"/>
      <c r="AI10" s="31"/>
      <c r="AJ10" s="35">
        <f t="shared" si="6"/>
        <v>8</v>
      </c>
      <c r="AK10" s="31"/>
      <c r="AL10" s="31"/>
      <c r="AM10" s="31"/>
      <c r="AN10" s="35">
        <f t="shared" si="7"/>
        <v>8</v>
      </c>
      <c r="AO10" s="31"/>
      <c r="AP10" s="31"/>
      <c r="AQ10" s="31"/>
      <c r="AR10" s="35">
        <f t="shared" si="8"/>
        <v>8</v>
      </c>
    </row>
    <row r="11" spans="1:46" ht="15.75" thickBot="1" x14ac:dyDescent="0.3">
      <c r="A11" s="1" t="s">
        <v>46</v>
      </c>
      <c r="B11" s="1" t="s">
        <v>9</v>
      </c>
      <c r="C11" s="2">
        <v>145</v>
      </c>
      <c r="D11" s="9">
        <v>5</v>
      </c>
      <c r="E11" s="9">
        <v>3.5</v>
      </c>
      <c r="F11" s="13">
        <v>0</v>
      </c>
      <c r="G11" s="13">
        <v>1</v>
      </c>
      <c r="H11" s="13">
        <v>3</v>
      </c>
      <c r="I11" s="13">
        <v>1</v>
      </c>
      <c r="J11" s="38"/>
      <c r="K11" s="38"/>
      <c r="L11" s="38">
        <v>2</v>
      </c>
      <c r="M11" s="38"/>
      <c r="N11" s="38"/>
      <c r="O11" s="38"/>
      <c r="P11" s="37">
        <f t="shared" si="0"/>
        <v>15.5</v>
      </c>
      <c r="Q11" s="36">
        <f t="shared" si="1"/>
        <v>8.5</v>
      </c>
      <c r="R11" s="36">
        <f t="shared" si="2"/>
        <v>3</v>
      </c>
      <c r="S11" s="36">
        <f t="shared" si="3"/>
        <v>4</v>
      </c>
      <c r="T11" s="7"/>
      <c r="U11" s="34"/>
      <c r="X11" s="35">
        <f t="shared" si="9"/>
        <v>15.5</v>
      </c>
      <c r="Y11" s="31"/>
      <c r="Z11" s="31"/>
      <c r="AA11" s="31"/>
      <c r="AB11" s="35">
        <f t="shared" si="4"/>
        <v>15.5</v>
      </c>
      <c r="AC11" s="31">
        <v>0</v>
      </c>
      <c r="AD11" s="31">
        <v>0</v>
      </c>
      <c r="AE11" s="31">
        <v>0</v>
      </c>
      <c r="AF11" s="35">
        <f t="shared" si="5"/>
        <v>15.5</v>
      </c>
      <c r="AG11" s="31"/>
      <c r="AH11" s="31"/>
      <c r="AI11" s="31"/>
      <c r="AJ11" s="35">
        <f t="shared" si="6"/>
        <v>15.5</v>
      </c>
      <c r="AK11" s="31"/>
      <c r="AL11" s="31"/>
      <c r="AM11" s="31"/>
      <c r="AN11" s="35">
        <f t="shared" si="7"/>
        <v>15.5</v>
      </c>
      <c r="AO11" s="31"/>
      <c r="AP11" s="31"/>
      <c r="AQ11" s="31"/>
      <c r="AR11" s="35">
        <f t="shared" si="8"/>
        <v>15.5</v>
      </c>
    </row>
    <row r="12" spans="1:46" ht="15.75" thickBot="1" x14ac:dyDescent="0.3">
      <c r="A12" s="58" t="s">
        <v>46</v>
      </c>
      <c r="B12" s="58" t="s">
        <v>7</v>
      </c>
      <c r="C12" s="11">
        <v>146</v>
      </c>
      <c r="D12" s="12">
        <v>10</v>
      </c>
      <c r="E12" s="12">
        <v>7</v>
      </c>
      <c r="F12" s="12">
        <v>6</v>
      </c>
      <c r="G12" s="12">
        <v>9</v>
      </c>
      <c r="H12" s="12">
        <v>7.5</v>
      </c>
      <c r="I12" s="12">
        <v>0</v>
      </c>
      <c r="J12" s="38"/>
      <c r="K12" s="38"/>
      <c r="L12" s="38"/>
      <c r="M12" s="38"/>
      <c r="N12" s="38"/>
      <c r="O12" s="38">
        <v>7</v>
      </c>
      <c r="P12" s="52">
        <f t="shared" si="0"/>
        <v>46.5</v>
      </c>
      <c r="Q12" s="36">
        <f t="shared" si="1"/>
        <v>17</v>
      </c>
      <c r="R12" s="36">
        <f t="shared" si="2"/>
        <v>15</v>
      </c>
      <c r="S12" s="36">
        <f t="shared" si="3"/>
        <v>14.5</v>
      </c>
      <c r="T12" s="7"/>
      <c r="U12" s="34"/>
      <c r="X12" s="35">
        <f t="shared" si="9"/>
        <v>46.5</v>
      </c>
      <c r="Y12" s="31"/>
      <c r="Z12" s="31"/>
      <c r="AA12" s="31"/>
      <c r="AB12" s="35">
        <f t="shared" si="4"/>
        <v>46.5</v>
      </c>
      <c r="AC12" s="31"/>
      <c r="AD12" s="31"/>
      <c r="AE12" s="31"/>
      <c r="AF12" s="35">
        <f t="shared" si="5"/>
        <v>46.5</v>
      </c>
      <c r="AG12" s="31"/>
      <c r="AH12" s="31"/>
      <c r="AI12" s="31"/>
      <c r="AJ12" s="35">
        <f t="shared" si="6"/>
        <v>46.5</v>
      </c>
      <c r="AK12" s="31"/>
      <c r="AL12" s="31"/>
      <c r="AM12" s="31"/>
      <c r="AN12" s="35">
        <f t="shared" si="7"/>
        <v>46.5</v>
      </c>
      <c r="AO12" s="31"/>
      <c r="AP12" s="31"/>
      <c r="AQ12" s="31"/>
      <c r="AR12" s="35">
        <f t="shared" si="8"/>
        <v>46.5</v>
      </c>
    </row>
    <row r="13" spans="1:46" ht="15.75" thickBot="1" x14ac:dyDescent="0.3">
      <c r="A13" s="1" t="s">
        <v>47</v>
      </c>
      <c r="B13" s="1" t="s">
        <v>18</v>
      </c>
      <c r="C13" s="2">
        <v>588</v>
      </c>
      <c r="D13" s="9">
        <v>5.5</v>
      </c>
      <c r="E13" s="9">
        <v>0</v>
      </c>
      <c r="F13" s="13">
        <v>0</v>
      </c>
      <c r="G13" s="13">
        <v>1</v>
      </c>
      <c r="H13" s="13">
        <v>1</v>
      </c>
      <c r="I13" s="13">
        <v>0</v>
      </c>
      <c r="J13" s="38"/>
      <c r="K13" s="38"/>
      <c r="L13" s="38"/>
      <c r="M13" s="38"/>
      <c r="N13" s="38"/>
      <c r="O13" s="38"/>
      <c r="P13" s="37">
        <f t="shared" si="0"/>
        <v>7.5</v>
      </c>
      <c r="Q13" s="36">
        <f t="shared" si="1"/>
        <v>5.5</v>
      </c>
      <c r="R13" s="36">
        <f t="shared" si="2"/>
        <v>1</v>
      </c>
      <c r="S13" s="36">
        <f t="shared" si="3"/>
        <v>1</v>
      </c>
      <c r="T13" s="7"/>
      <c r="U13" s="34"/>
      <c r="X13" s="35">
        <f t="shared" si="9"/>
        <v>7.5</v>
      </c>
      <c r="Y13" s="31"/>
      <c r="Z13" s="31"/>
      <c r="AA13" s="31"/>
      <c r="AB13" s="35">
        <f t="shared" si="4"/>
        <v>7.5</v>
      </c>
      <c r="AC13" s="31"/>
      <c r="AD13" s="31"/>
      <c r="AE13" s="31"/>
      <c r="AF13" s="35">
        <f t="shared" si="5"/>
        <v>7.5</v>
      </c>
      <c r="AG13" s="31"/>
      <c r="AH13" s="31"/>
      <c r="AI13" s="31"/>
      <c r="AJ13" s="35">
        <f t="shared" si="6"/>
        <v>7.5</v>
      </c>
      <c r="AK13" s="31"/>
      <c r="AL13" s="31"/>
      <c r="AM13" s="31"/>
      <c r="AN13" s="35">
        <f t="shared" si="7"/>
        <v>7.5</v>
      </c>
      <c r="AO13" s="31"/>
      <c r="AP13" s="31"/>
      <c r="AQ13" s="31"/>
      <c r="AR13" s="35">
        <f t="shared" si="8"/>
        <v>7.5</v>
      </c>
    </row>
    <row r="14" spans="1:46" ht="15.75" thickBot="1" x14ac:dyDescent="0.3">
      <c r="A14" s="1" t="s">
        <v>47</v>
      </c>
      <c r="B14" s="1" t="s">
        <v>12</v>
      </c>
      <c r="C14" s="2">
        <v>147</v>
      </c>
      <c r="D14" s="9">
        <v>10</v>
      </c>
      <c r="E14" s="9">
        <v>0</v>
      </c>
      <c r="F14" s="13">
        <v>0</v>
      </c>
      <c r="G14" s="13">
        <v>2</v>
      </c>
      <c r="H14" s="13">
        <v>2</v>
      </c>
      <c r="I14" s="13">
        <v>1</v>
      </c>
      <c r="J14" s="38"/>
      <c r="K14" s="38"/>
      <c r="L14" s="38"/>
      <c r="M14" s="38"/>
      <c r="N14" s="38"/>
      <c r="O14" s="38"/>
      <c r="P14" s="37">
        <f t="shared" si="0"/>
        <v>15</v>
      </c>
      <c r="Q14" s="36">
        <f t="shared" si="1"/>
        <v>10</v>
      </c>
      <c r="R14" s="36">
        <f t="shared" si="2"/>
        <v>2</v>
      </c>
      <c r="S14" s="36">
        <f t="shared" si="3"/>
        <v>3</v>
      </c>
      <c r="T14" s="7"/>
      <c r="U14" s="34"/>
      <c r="X14" s="35">
        <f t="shared" si="9"/>
        <v>15</v>
      </c>
      <c r="Y14" s="31"/>
      <c r="Z14" s="31"/>
      <c r="AA14" s="31"/>
      <c r="AB14" s="35">
        <f t="shared" si="4"/>
        <v>15</v>
      </c>
      <c r="AC14" s="31"/>
      <c r="AD14" s="31"/>
      <c r="AE14" s="31"/>
      <c r="AF14" s="35">
        <f t="shared" si="5"/>
        <v>15</v>
      </c>
      <c r="AG14" s="31"/>
      <c r="AH14" s="31"/>
      <c r="AI14" s="31"/>
      <c r="AJ14" s="35">
        <f t="shared" si="6"/>
        <v>15</v>
      </c>
      <c r="AK14" s="31"/>
      <c r="AL14" s="31"/>
      <c r="AM14" s="31"/>
      <c r="AN14" s="35">
        <f t="shared" si="7"/>
        <v>15</v>
      </c>
      <c r="AO14" s="31"/>
      <c r="AP14" s="31"/>
      <c r="AQ14" s="31"/>
      <c r="AR14" s="35">
        <f t="shared" si="8"/>
        <v>15</v>
      </c>
    </row>
    <row r="15" spans="1:46" ht="15.75" thickBot="1" x14ac:dyDescent="0.3">
      <c r="A15" s="1" t="s">
        <v>48</v>
      </c>
      <c r="B15" s="1" t="s">
        <v>22</v>
      </c>
      <c r="C15" s="2">
        <v>148</v>
      </c>
      <c r="D15" s="9">
        <v>0.5</v>
      </c>
      <c r="E15" s="9">
        <v>1.5</v>
      </c>
      <c r="F15" s="13">
        <v>0.5</v>
      </c>
      <c r="G15" s="13">
        <v>1.5</v>
      </c>
      <c r="H15" s="13">
        <v>1</v>
      </c>
      <c r="I15" s="13">
        <v>0</v>
      </c>
      <c r="J15" s="38"/>
      <c r="K15" s="38">
        <v>6</v>
      </c>
      <c r="L15" s="38"/>
      <c r="M15" s="38"/>
      <c r="N15" s="38"/>
      <c r="O15" s="38"/>
      <c r="P15" s="37">
        <f t="shared" si="0"/>
        <v>9.5</v>
      </c>
      <c r="Q15" s="36">
        <f t="shared" si="1"/>
        <v>6.5</v>
      </c>
      <c r="R15" s="36">
        <f t="shared" si="2"/>
        <v>2</v>
      </c>
      <c r="S15" s="36">
        <f t="shared" si="3"/>
        <v>1</v>
      </c>
      <c r="T15" s="7"/>
      <c r="U15" s="34"/>
      <c r="X15" s="35">
        <f t="shared" si="9"/>
        <v>9.5</v>
      </c>
      <c r="Y15" s="31"/>
      <c r="Z15" s="31"/>
      <c r="AA15" s="31"/>
      <c r="AB15" s="35">
        <f t="shared" si="4"/>
        <v>9.5</v>
      </c>
      <c r="AC15" s="31">
        <v>0</v>
      </c>
      <c r="AD15" s="31">
        <v>0</v>
      </c>
      <c r="AE15" s="31">
        <v>6</v>
      </c>
      <c r="AF15" s="35">
        <f t="shared" si="5"/>
        <v>14.5</v>
      </c>
      <c r="AG15" s="31"/>
      <c r="AH15" s="31"/>
      <c r="AI15" s="31"/>
      <c r="AJ15" s="35">
        <f t="shared" si="6"/>
        <v>14.5</v>
      </c>
      <c r="AK15" s="31"/>
      <c r="AL15" s="31"/>
      <c r="AM15" s="31"/>
      <c r="AN15" s="35">
        <f t="shared" si="7"/>
        <v>14.5</v>
      </c>
      <c r="AO15" s="31"/>
      <c r="AP15" s="31"/>
      <c r="AQ15" s="31"/>
      <c r="AR15" s="35">
        <f t="shared" si="8"/>
        <v>14.5</v>
      </c>
    </row>
    <row r="16" spans="1:46" ht="15.75" thickBot="1" x14ac:dyDescent="0.3">
      <c r="A16" s="58" t="s">
        <v>48</v>
      </c>
      <c r="B16" s="58" t="s">
        <v>13</v>
      </c>
      <c r="C16" s="11">
        <v>149</v>
      </c>
      <c r="D16" s="12">
        <v>9.5</v>
      </c>
      <c r="E16" s="12">
        <v>10</v>
      </c>
      <c r="F16" s="12">
        <v>9</v>
      </c>
      <c r="G16" s="12">
        <v>1</v>
      </c>
      <c r="H16" s="12">
        <v>10</v>
      </c>
      <c r="I16" s="12">
        <v>8</v>
      </c>
      <c r="J16" s="38"/>
      <c r="K16" s="38"/>
      <c r="L16" s="38"/>
      <c r="M16" s="38">
        <v>7</v>
      </c>
      <c r="N16" s="38"/>
      <c r="O16" s="38"/>
      <c r="P16" s="52">
        <f t="shared" si="0"/>
        <v>53.5</v>
      </c>
      <c r="Q16" s="36">
        <f t="shared" si="1"/>
        <v>19.5</v>
      </c>
      <c r="R16" s="36">
        <f t="shared" si="2"/>
        <v>16</v>
      </c>
      <c r="S16" s="36">
        <f t="shared" si="3"/>
        <v>18</v>
      </c>
      <c r="T16" s="7"/>
      <c r="U16" s="34"/>
      <c r="X16" s="35">
        <f t="shared" si="9"/>
        <v>53.5</v>
      </c>
      <c r="Y16" s="31"/>
      <c r="Z16" s="31"/>
      <c r="AA16" s="31"/>
      <c r="AB16" s="35">
        <f t="shared" si="4"/>
        <v>53.5</v>
      </c>
      <c r="AC16" s="31"/>
      <c r="AD16" s="31"/>
      <c r="AE16" s="31"/>
      <c r="AF16" s="35">
        <f t="shared" si="5"/>
        <v>53.5</v>
      </c>
      <c r="AG16" s="31"/>
      <c r="AH16" s="31"/>
      <c r="AI16" s="31"/>
      <c r="AJ16" s="35">
        <f t="shared" si="6"/>
        <v>53.5</v>
      </c>
      <c r="AK16" s="31"/>
      <c r="AL16" s="31"/>
      <c r="AM16" s="31"/>
      <c r="AN16" s="35">
        <f t="shared" si="7"/>
        <v>53.5</v>
      </c>
      <c r="AO16" s="31"/>
      <c r="AP16" s="31"/>
      <c r="AQ16" s="31"/>
      <c r="AR16" s="35">
        <f t="shared" si="8"/>
        <v>53.5</v>
      </c>
    </row>
    <row r="17" spans="1:46" ht="15.75" thickBot="1" x14ac:dyDescent="0.3">
      <c r="A17" s="1" t="s">
        <v>49</v>
      </c>
      <c r="B17" s="1" t="s">
        <v>50</v>
      </c>
      <c r="C17" s="2">
        <v>150</v>
      </c>
      <c r="D17" s="9">
        <v>0</v>
      </c>
      <c r="E17" s="9">
        <v>0</v>
      </c>
      <c r="F17" s="13">
        <v>0</v>
      </c>
      <c r="G17" s="13">
        <v>0</v>
      </c>
      <c r="H17" s="13">
        <v>0</v>
      </c>
      <c r="I17" s="13">
        <v>0</v>
      </c>
      <c r="J17" s="38"/>
      <c r="K17" s="38"/>
      <c r="L17" s="38"/>
      <c r="M17" s="38"/>
      <c r="N17" s="38"/>
      <c r="O17" s="38"/>
      <c r="P17" s="37">
        <f t="shared" si="0"/>
        <v>0</v>
      </c>
      <c r="Q17" s="36">
        <f t="shared" si="1"/>
        <v>0</v>
      </c>
      <c r="R17" s="36">
        <f t="shared" si="2"/>
        <v>0</v>
      </c>
      <c r="S17" s="36">
        <f t="shared" si="3"/>
        <v>0</v>
      </c>
      <c r="T17" s="7"/>
      <c r="U17" s="34"/>
      <c r="X17" s="35">
        <f t="shared" si="9"/>
        <v>0</v>
      </c>
      <c r="Y17" s="31"/>
      <c r="Z17" s="31"/>
      <c r="AA17" s="31"/>
      <c r="AB17" s="35">
        <f t="shared" si="4"/>
        <v>0</v>
      </c>
      <c r="AC17" s="31"/>
      <c r="AD17" s="31"/>
      <c r="AE17" s="31"/>
      <c r="AF17" s="35">
        <f t="shared" si="5"/>
        <v>0</v>
      </c>
      <c r="AG17" s="31"/>
      <c r="AH17" s="31"/>
      <c r="AI17" s="31"/>
      <c r="AJ17" s="35">
        <f t="shared" si="6"/>
        <v>0</v>
      </c>
      <c r="AK17" s="31"/>
      <c r="AL17" s="31"/>
      <c r="AM17" s="31"/>
      <c r="AN17" s="35">
        <f t="shared" si="7"/>
        <v>0</v>
      </c>
      <c r="AO17" s="31"/>
      <c r="AP17" s="31"/>
      <c r="AQ17" s="31"/>
      <c r="AR17" s="35">
        <f t="shared" si="8"/>
        <v>0</v>
      </c>
      <c r="AT17"/>
    </row>
    <row r="18" spans="1:46" ht="15.75" thickBot="1" x14ac:dyDescent="0.3">
      <c r="A18" s="58" t="s">
        <v>49</v>
      </c>
      <c r="B18" s="58" t="s">
        <v>26</v>
      </c>
      <c r="C18" s="11">
        <v>151</v>
      </c>
      <c r="D18" s="12">
        <v>4.5</v>
      </c>
      <c r="E18" s="12">
        <v>4.5</v>
      </c>
      <c r="F18" s="12">
        <v>0</v>
      </c>
      <c r="G18" s="12">
        <v>0</v>
      </c>
      <c r="H18" s="12">
        <v>0</v>
      </c>
      <c r="I18" s="12">
        <v>0</v>
      </c>
      <c r="J18" s="38"/>
      <c r="K18" s="38"/>
      <c r="L18" s="38">
        <v>7</v>
      </c>
      <c r="M18" s="38"/>
      <c r="N18" s="38"/>
      <c r="O18" s="38"/>
      <c r="P18" s="37">
        <f t="shared" si="0"/>
        <v>16</v>
      </c>
      <c r="Q18" s="36">
        <f t="shared" si="1"/>
        <v>9</v>
      </c>
      <c r="R18" s="36">
        <f t="shared" si="2"/>
        <v>7</v>
      </c>
      <c r="S18" s="36">
        <f t="shared" si="3"/>
        <v>0</v>
      </c>
      <c r="T18" s="7"/>
      <c r="U18" s="34"/>
      <c r="X18" s="35">
        <f t="shared" si="9"/>
        <v>16</v>
      </c>
      <c r="Y18" s="31"/>
      <c r="Z18" s="31">
        <v>11</v>
      </c>
      <c r="AA18" s="31">
        <v>15</v>
      </c>
      <c r="AB18" s="35">
        <f t="shared" si="4"/>
        <v>35</v>
      </c>
      <c r="AC18" s="31"/>
      <c r="AD18" s="31"/>
      <c r="AE18" s="31"/>
      <c r="AF18" s="35">
        <f t="shared" si="5"/>
        <v>35</v>
      </c>
      <c r="AG18" s="31"/>
      <c r="AH18" s="31"/>
      <c r="AI18" s="31"/>
      <c r="AJ18" s="35">
        <f t="shared" si="6"/>
        <v>35</v>
      </c>
      <c r="AK18" s="31"/>
      <c r="AL18" s="31"/>
      <c r="AM18" s="31"/>
      <c r="AN18" s="35">
        <f t="shared" si="7"/>
        <v>35</v>
      </c>
      <c r="AO18" s="31"/>
      <c r="AP18" s="31"/>
      <c r="AQ18" s="31"/>
      <c r="AR18" s="35">
        <f t="shared" si="8"/>
        <v>35</v>
      </c>
      <c r="AT18"/>
    </row>
    <row r="19" spans="1:46" ht="15.75" thickBot="1" x14ac:dyDescent="0.3">
      <c r="A19" s="10" t="s">
        <v>49</v>
      </c>
      <c r="B19" s="10" t="s">
        <v>15</v>
      </c>
      <c r="C19" s="11">
        <v>152</v>
      </c>
      <c r="D19" s="12">
        <v>10</v>
      </c>
      <c r="E19" s="12">
        <v>5.5</v>
      </c>
      <c r="F19" s="12">
        <v>7</v>
      </c>
      <c r="G19" s="12">
        <v>3</v>
      </c>
      <c r="H19" s="12">
        <v>8</v>
      </c>
      <c r="I19" s="12">
        <v>0</v>
      </c>
      <c r="J19" s="38"/>
      <c r="K19" s="38"/>
      <c r="L19" s="38"/>
      <c r="M19" s="38"/>
      <c r="N19" s="38"/>
      <c r="O19" s="38">
        <v>2</v>
      </c>
      <c r="P19" s="52">
        <f t="shared" si="0"/>
        <v>35.5</v>
      </c>
      <c r="Q19" s="36">
        <f t="shared" si="1"/>
        <v>15.5</v>
      </c>
      <c r="R19" s="36">
        <f t="shared" si="2"/>
        <v>10</v>
      </c>
      <c r="S19" s="36">
        <f t="shared" si="3"/>
        <v>10</v>
      </c>
      <c r="T19" s="7"/>
      <c r="U19" s="34"/>
      <c r="X19" s="35">
        <f t="shared" si="9"/>
        <v>35.5</v>
      </c>
      <c r="Y19" s="31"/>
      <c r="Z19" s="31"/>
      <c r="AA19" s="31"/>
      <c r="AB19" s="35">
        <f t="shared" si="4"/>
        <v>35.5</v>
      </c>
      <c r="AC19" s="31"/>
      <c r="AD19" s="31"/>
      <c r="AE19" s="31"/>
      <c r="AF19" s="35">
        <f t="shared" si="5"/>
        <v>35.5</v>
      </c>
      <c r="AG19" s="31"/>
      <c r="AH19" s="31"/>
      <c r="AI19" s="31"/>
      <c r="AJ19" s="35">
        <f t="shared" si="6"/>
        <v>35.5</v>
      </c>
      <c r="AK19" s="31"/>
      <c r="AL19" s="31"/>
      <c r="AM19" s="31"/>
      <c r="AN19" s="35">
        <f t="shared" si="7"/>
        <v>35.5</v>
      </c>
      <c r="AO19" s="31"/>
      <c r="AP19" s="31"/>
      <c r="AQ19" s="31"/>
      <c r="AR19" s="35">
        <f t="shared" si="8"/>
        <v>35.5</v>
      </c>
      <c r="AT19"/>
    </row>
    <row r="20" spans="1:46" ht="15.75" thickBot="1" x14ac:dyDescent="0.3">
      <c r="A20" s="1" t="s">
        <v>51</v>
      </c>
      <c r="B20" s="1" t="s">
        <v>23</v>
      </c>
      <c r="C20" s="2">
        <v>153</v>
      </c>
      <c r="D20" s="9">
        <v>2</v>
      </c>
      <c r="E20" s="9">
        <v>0</v>
      </c>
      <c r="F20" s="13">
        <v>0</v>
      </c>
      <c r="G20" s="13">
        <v>0</v>
      </c>
      <c r="H20" s="13">
        <v>6</v>
      </c>
      <c r="I20" s="13">
        <v>6.5</v>
      </c>
      <c r="J20" s="38">
        <v>5</v>
      </c>
      <c r="K20" s="38"/>
      <c r="L20" s="38"/>
      <c r="M20" s="38">
        <v>5</v>
      </c>
      <c r="N20" s="38"/>
      <c r="O20" s="38"/>
      <c r="P20" s="37">
        <f t="shared" si="0"/>
        <v>22.5</v>
      </c>
      <c r="Q20" s="36">
        <f t="shared" si="1"/>
        <v>5</v>
      </c>
      <c r="R20" s="36">
        <f t="shared" si="2"/>
        <v>5</v>
      </c>
      <c r="S20" s="36">
        <f t="shared" si="3"/>
        <v>12.5</v>
      </c>
      <c r="T20" s="7"/>
      <c r="U20" s="18">
        <v>10</v>
      </c>
      <c r="W20" s="18">
        <v>11</v>
      </c>
      <c r="X20" s="35">
        <f t="shared" si="9"/>
        <v>27.5</v>
      </c>
      <c r="Y20" s="31"/>
      <c r="Z20" s="31">
        <v>9</v>
      </c>
      <c r="AA20" s="31">
        <v>20</v>
      </c>
      <c r="AB20" s="35">
        <f t="shared" si="4"/>
        <v>39</v>
      </c>
      <c r="AC20" s="31"/>
      <c r="AD20" s="31"/>
      <c r="AE20" s="31"/>
      <c r="AF20" s="35">
        <f t="shared" si="5"/>
        <v>39</v>
      </c>
      <c r="AG20" s="31"/>
      <c r="AH20" s="31"/>
      <c r="AI20" s="31"/>
      <c r="AJ20" s="35">
        <f t="shared" si="6"/>
        <v>39</v>
      </c>
      <c r="AK20" s="31"/>
      <c r="AL20" s="31"/>
      <c r="AM20" s="31"/>
      <c r="AN20" s="35">
        <f t="shared" si="7"/>
        <v>39</v>
      </c>
      <c r="AO20" s="31"/>
      <c r="AP20" s="31"/>
      <c r="AQ20" s="31"/>
      <c r="AR20" s="35">
        <f t="shared" si="8"/>
        <v>39</v>
      </c>
      <c r="AT20"/>
    </row>
    <row r="21" spans="1:46" ht="15.75" thickBot="1" x14ac:dyDescent="0.3">
      <c r="A21" s="1" t="s">
        <v>51</v>
      </c>
      <c r="B21" s="1" t="s">
        <v>52</v>
      </c>
      <c r="C21" s="2">
        <v>154</v>
      </c>
      <c r="D21" s="9">
        <v>0</v>
      </c>
      <c r="E21" s="9">
        <v>0</v>
      </c>
      <c r="F21" s="13">
        <v>0</v>
      </c>
      <c r="G21" s="13">
        <v>0</v>
      </c>
      <c r="H21" s="13">
        <v>0</v>
      </c>
      <c r="I21" s="13">
        <v>0</v>
      </c>
      <c r="J21" s="38"/>
      <c r="K21" s="38"/>
      <c r="L21" s="38"/>
      <c r="M21" s="38"/>
      <c r="N21" s="38"/>
      <c r="O21" s="38"/>
      <c r="P21" s="37">
        <f t="shared" si="0"/>
        <v>0</v>
      </c>
      <c r="Q21" s="36">
        <f t="shared" si="1"/>
        <v>0</v>
      </c>
      <c r="R21" s="36">
        <f t="shared" si="2"/>
        <v>0</v>
      </c>
      <c r="S21" s="36">
        <f t="shared" si="3"/>
        <v>0</v>
      </c>
      <c r="T21" s="7"/>
      <c r="U21" s="34"/>
      <c r="X21" s="35">
        <f t="shared" si="9"/>
        <v>0</v>
      </c>
      <c r="Y21" s="31"/>
      <c r="Z21" s="31"/>
      <c r="AA21" s="31"/>
      <c r="AB21" s="35">
        <f t="shared" si="4"/>
        <v>0</v>
      </c>
      <c r="AC21" s="31"/>
      <c r="AD21" s="31"/>
      <c r="AE21" s="31"/>
      <c r="AF21" s="35">
        <f t="shared" si="5"/>
        <v>0</v>
      </c>
      <c r="AG21" s="31"/>
      <c r="AH21" s="31"/>
      <c r="AI21" s="31"/>
      <c r="AJ21" s="35">
        <f t="shared" si="6"/>
        <v>0</v>
      </c>
      <c r="AK21" s="31"/>
      <c r="AL21" s="31"/>
      <c r="AM21" s="31"/>
      <c r="AN21" s="35">
        <f t="shared" si="7"/>
        <v>0</v>
      </c>
      <c r="AO21" s="31"/>
      <c r="AP21" s="31"/>
      <c r="AQ21" s="31"/>
      <c r="AR21" s="35">
        <f t="shared" si="8"/>
        <v>0</v>
      </c>
      <c r="AT21"/>
    </row>
    <row r="22" spans="1:46" ht="15.75" thickBot="1" x14ac:dyDescent="0.3">
      <c r="A22" s="1" t="s">
        <v>53</v>
      </c>
      <c r="B22" s="1" t="s">
        <v>4</v>
      </c>
      <c r="C22" s="2">
        <v>155</v>
      </c>
      <c r="D22" s="9">
        <v>7</v>
      </c>
      <c r="E22" s="9">
        <v>4</v>
      </c>
      <c r="F22" s="13">
        <v>0</v>
      </c>
      <c r="G22" s="13">
        <v>0</v>
      </c>
      <c r="H22" s="13">
        <v>0</v>
      </c>
      <c r="I22" s="13">
        <v>0</v>
      </c>
      <c r="J22" s="38"/>
      <c r="K22" s="38"/>
      <c r="L22" s="38"/>
      <c r="M22" s="38"/>
      <c r="N22" s="38"/>
      <c r="O22" s="38"/>
      <c r="P22" s="37">
        <f t="shared" si="0"/>
        <v>11</v>
      </c>
      <c r="Q22" s="36">
        <f t="shared" si="1"/>
        <v>11</v>
      </c>
      <c r="R22" s="36">
        <f t="shared" si="2"/>
        <v>0</v>
      </c>
      <c r="S22" s="36">
        <f t="shared" si="3"/>
        <v>0</v>
      </c>
      <c r="T22" s="7"/>
      <c r="U22" s="34"/>
      <c r="X22" s="35">
        <f t="shared" si="9"/>
        <v>11</v>
      </c>
      <c r="Y22" s="31"/>
      <c r="Z22" s="31"/>
      <c r="AA22" s="31"/>
      <c r="AB22" s="35">
        <f t="shared" si="4"/>
        <v>11</v>
      </c>
      <c r="AC22" s="31"/>
      <c r="AD22" s="31"/>
      <c r="AE22" s="31"/>
      <c r="AF22" s="35">
        <f t="shared" si="5"/>
        <v>11</v>
      </c>
      <c r="AG22" s="31"/>
      <c r="AH22" s="31"/>
      <c r="AI22" s="31"/>
      <c r="AJ22" s="35">
        <f t="shared" si="6"/>
        <v>11</v>
      </c>
      <c r="AK22" s="31"/>
      <c r="AL22" s="31"/>
      <c r="AM22" s="31"/>
      <c r="AN22" s="35">
        <f t="shared" si="7"/>
        <v>11</v>
      </c>
      <c r="AO22" s="31"/>
      <c r="AP22" s="31"/>
      <c r="AQ22" s="31"/>
      <c r="AR22" s="35">
        <f t="shared" si="8"/>
        <v>11</v>
      </c>
      <c r="AT22"/>
    </row>
    <row r="23" spans="1:46" ht="15.75" thickBot="1" x14ac:dyDescent="0.3">
      <c r="A23" s="1" t="s">
        <v>54</v>
      </c>
      <c r="B23" s="1" t="s">
        <v>27</v>
      </c>
      <c r="C23" s="2">
        <v>156</v>
      </c>
      <c r="D23" s="9">
        <v>2</v>
      </c>
      <c r="E23" s="9">
        <v>4.5</v>
      </c>
      <c r="F23" s="13">
        <v>0</v>
      </c>
      <c r="G23" s="13">
        <v>4</v>
      </c>
      <c r="H23" s="13">
        <v>2.5</v>
      </c>
      <c r="I23" s="13">
        <v>0</v>
      </c>
      <c r="J23" s="38">
        <v>5</v>
      </c>
      <c r="K23" s="38"/>
      <c r="L23" s="38"/>
      <c r="M23" s="38"/>
      <c r="N23" s="38"/>
      <c r="O23" s="38"/>
      <c r="P23" s="37">
        <f t="shared" si="0"/>
        <v>16</v>
      </c>
      <c r="Q23" s="36">
        <f t="shared" si="1"/>
        <v>9.5</v>
      </c>
      <c r="R23" s="36">
        <f t="shared" si="2"/>
        <v>4</v>
      </c>
      <c r="S23" s="36">
        <f t="shared" si="3"/>
        <v>2.5</v>
      </c>
      <c r="T23" s="7"/>
      <c r="U23" s="34"/>
      <c r="V23" s="17">
        <v>12</v>
      </c>
      <c r="X23" s="35">
        <f t="shared" si="9"/>
        <v>24</v>
      </c>
      <c r="Y23" s="31"/>
      <c r="Z23" s="31"/>
      <c r="AA23" s="31"/>
      <c r="AB23" s="35">
        <f t="shared" si="4"/>
        <v>24</v>
      </c>
      <c r="AC23" s="31"/>
      <c r="AD23" s="31"/>
      <c r="AE23" s="31"/>
      <c r="AF23" s="35">
        <f t="shared" si="5"/>
        <v>24</v>
      </c>
      <c r="AG23" s="31"/>
      <c r="AH23" s="31"/>
      <c r="AI23" s="31"/>
      <c r="AJ23" s="35">
        <f t="shared" si="6"/>
        <v>24</v>
      </c>
      <c r="AK23" s="31"/>
      <c r="AL23" s="31"/>
      <c r="AM23" s="31"/>
      <c r="AN23" s="35">
        <f t="shared" si="7"/>
        <v>24</v>
      </c>
      <c r="AO23" s="31"/>
      <c r="AP23" s="31"/>
      <c r="AQ23" s="31"/>
      <c r="AR23" s="35">
        <f t="shared" si="8"/>
        <v>24</v>
      </c>
      <c r="AT23"/>
    </row>
    <row r="24" spans="1:46" ht="15.75" thickBot="1" x14ac:dyDescent="0.3">
      <c r="A24" s="1" t="s">
        <v>55</v>
      </c>
      <c r="B24" s="1" t="s">
        <v>52</v>
      </c>
      <c r="C24" s="2">
        <v>157</v>
      </c>
      <c r="D24" s="9">
        <v>0</v>
      </c>
      <c r="E24" s="9">
        <v>0</v>
      </c>
      <c r="F24" s="13">
        <v>0</v>
      </c>
      <c r="G24" s="13">
        <v>0</v>
      </c>
      <c r="H24" s="13">
        <v>0</v>
      </c>
      <c r="I24" s="13">
        <v>0</v>
      </c>
      <c r="J24" s="38"/>
      <c r="K24" s="38"/>
      <c r="L24" s="38"/>
      <c r="M24" s="38"/>
      <c r="N24" s="38"/>
      <c r="O24" s="38"/>
      <c r="P24" s="37">
        <f t="shared" si="0"/>
        <v>0</v>
      </c>
      <c r="Q24" s="36">
        <f t="shared" si="1"/>
        <v>0</v>
      </c>
      <c r="R24" s="36">
        <f t="shared" si="2"/>
        <v>0</v>
      </c>
      <c r="S24" s="36">
        <f t="shared" si="3"/>
        <v>0</v>
      </c>
      <c r="T24" s="7"/>
      <c r="U24" s="34"/>
      <c r="X24" s="35">
        <f t="shared" si="9"/>
        <v>0</v>
      </c>
      <c r="Y24" s="31"/>
      <c r="Z24" s="31"/>
      <c r="AA24" s="31"/>
      <c r="AB24" s="35">
        <f t="shared" si="4"/>
        <v>0</v>
      </c>
      <c r="AC24" s="31"/>
      <c r="AD24" s="31"/>
      <c r="AE24" s="31"/>
      <c r="AF24" s="35">
        <f t="shared" si="5"/>
        <v>0</v>
      </c>
      <c r="AG24" s="31"/>
      <c r="AH24" s="31"/>
      <c r="AI24" s="31"/>
      <c r="AJ24" s="35">
        <f t="shared" si="6"/>
        <v>0</v>
      </c>
      <c r="AK24" s="31"/>
      <c r="AL24" s="31"/>
      <c r="AM24" s="31"/>
      <c r="AN24" s="35">
        <f t="shared" si="7"/>
        <v>0</v>
      </c>
      <c r="AO24" s="31"/>
      <c r="AP24" s="31"/>
      <c r="AQ24" s="31"/>
      <c r="AR24" s="35">
        <f t="shared" si="8"/>
        <v>0</v>
      </c>
      <c r="AT24"/>
    </row>
    <row r="25" spans="1:46" ht="15.75" thickBot="1" x14ac:dyDescent="0.3">
      <c r="A25" s="1" t="s">
        <v>56</v>
      </c>
      <c r="B25" s="1" t="s">
        <v>24</v>
      </c>
      <c r="C25" s="2">
        <v>158</v>
      </c>
      <c r="D25" s="9">
        <v>0</v>
      </c>
      <c r="E25" s="9">
        <v>0</v>
      </c>
      <c r="F25" s="13">
        <v>0</v>
      </c>
      <c r="G25" s="13">
        <v>0</v>
      </c>
      <c r="H25" s="13">
        <v>0</v>
      </c>
      <c r="I25" s="13">
        <v>0</v>
      </c>
      <c r="J25" s="38"/>
      <c r="K25" s="38"/>
      <c r="L25" s="38"/>
      <c r="M25" s="38"/>
      <c r="N25" s="38"/>
      <c r="O25" s="38"/>
      <c r="P25" s="37">
        <f t="shared" si="0"/>
        <v>0</v>
      </c>
      <c r="Q25" s="36">
        <f t="shared" si="1"/>
        <v>0</v>
      </c>
      <c r="R25" s="36">
        <f t="shared" si="2"/>
        <v>0</v>
      </c>
      <c r="S25" s="36">
        <f t="shared" si="3"/>
        <v>0</v>
      </c>
      <c r="T25" s="7"/>
      <c r="U25" s="34"/>
      <c r="X25" s="35">
        <f t="shared" si="9"/>
        <v>0</v>
      </c>
      <c r="Y25" s="31"/>
      <c r="Z25" s="31"/>
      <c r="AA25" s="31"/>
      <c r="AB25" s="35">
        <f t="shared" si="4"/>
        <v>0</v>
      </c>
      <c r="AC25" s="31"/>
      <c r="AD25" s="31"/>
      <c r="AE25" s="31"/>
      <c r="AF25" s="35">
        <f t="shared" si="5"/>
        <v>0</v>
      </c>
      <c r="AG25" s="31"/>
      <c r="AH25" s="31"/>
      <c r="AI25" s="31"/>
      <c r="AJ25" s="35">
        <f t="shared" si="6"/>
        <v>0</v>
      </c>
      <c r="AK25" s="31"/>
      <c r="AL25" s="31"/>
      <c r="AM25" s="31"/>
      <c r="AN25" s="35">
        <f t="shared" si="7"/>
        <v>0</v>
      </c>
      <c r="AO25" s="31"/>
      <c r="AP25" s="31"/>
      <c r="AQ25" s="31"/>
      <c r="AR25" s="35">
        <f t="shared" si="8"/>
        <v>0</v>
      </c>
      <c r="AT25"/>
    </row>
    <row r="26" spans="1:46" ht="15.75" thickBot="1" x14ac:dyDescent="0.3">
      <c r="A26" s="58" t="s">
        <v>56</v>
      </c>
      <c r="B26" s="58" t="s">
        <v>57</v>
      </c>
      <c r="C26" s="11">
        <v>159</v>
      </c>
      <c r="D26" s="12">
        <v>5.5</v>
      </c>
      <c r="E26" s="12">
        <v>5</v>
      </c>
      <c r="F26" s="12">
        <v>7</v>
      </c>
      <c r="G26" s="12">
        <v>9</v>
      </c>
      <c r="H26" s="12">
        <v>9.5</v>
      </c>
      <c r="I26" s="12">
        <v>0</v>
      </c>
      <c r="J26" s="38"/>
      <c r="K26" s="38"/>
      <c r="L26" s="38"/>
      <c r="M26" s="38"/>
      <c r="N26" s="38"/>
      <c r="O26" s="38">
        <v>9.5</v>
      </c>
      <c r="P26" s="52">
        <f t="shared" si="0"/>
        <v>45.5</v>
      </c>
      <c r="Q26" s="36">
        <f t="shared" si="1"/>
        <v>10.5</v>
      </c>
      <c r="R26" s="36">
        <f t="shared" si="2"/>
        <v>16</v>
      </c>
      <c r="S26" s="36">
        <f t="shared" si="3"/>
        <v>19</v>
      </c>
      <c r="T26" s="7"/>
      <c r="U26" s="34"/>
      <c r="X26" s="35">
        <f t="shared" si="9"/>
        <v>45.5</v>
      </c>
      <c r="Y26" s="31"/>
      <c r="Z26" s="31"/>
      <c r="AA26" s="31"/>
      <c r="AB26" s="35">
        <f t="shared" si="4"/>
        <v>45.5</v>
      </c>
      <c r="AC26" s="31"/>
      <c r="AD26" s="31"/>
      <c r="AE26" s="31"/>
      <c r="AF26" s="35">
        <f t="shared" si="5"/>
        <v>45.5</v>
      </c>
      <c r="AG26" s="31"/>
      <c r="AH26" s="31"/>
      <c r="AI26" s="31"/>
      <c r="AJ26" s="35">
        <f t="shared" si="6"/>
        <v>45.5</v>
      </c>
      <c r="AK26" s="31"/>
      <c r="AL26" s="31"/>
      <c r="AM26" s="31"/>
      <c r="AN26" s="35">
        <f t="shared" si="7"/>
        <v>45.5</v>
      </c>
      <c r="AO26" s="31"/>
      <c r="AP26" s="31"/>
      <c r="AQ26" s="31"/>
      <c r="AR26" s="35">
        <f t="shared" si="8"/>
        <v>45.5</v>
      </c>
      <c r="AT26"/>
    </row>
    <row r="27" spans="1:46" ht="15.75" thickBot="1" x14ac:dyDescent="0.3">
      <c r="A27" s="1" t="s">
        <v>56</v>
      </c>
      <c r="B27" s="1" t="s">
        <v>14</v>
      </c>
      <c r="C27" s="2">
        <v>582</v>
      </c>
      <c r="D27" s="9">
        <v>7</v>
      </c>
      <c r="E27" s="9">
        <v>0</v>
      </c>
      <c r="F27" s="13">
        <v>0</v>
      </c>
      <c r="G27" s="13">
        <v>0</v>
      </c>
      <c r="H27" s="13">
        <v>5</v>
      </c>
      <c r="I27" s="13">
        <v>0</v>
      </c>
      <c r="J27" s="38"/>
      <c r="K27" s="38">
        <v>3</v>
      </c>
      <c r="L27" s="38"/>
      <c r="M27" s="38"/>
      <c r="N27" s="38"/>
      <c r="O27" s="38"/>
      <c r="P27" s="37">
        <f t="shared" si="0"/>
        <v>15</v>
      </c>
      <c r="Q27" s="36">
        <f t="shared" si="1"/>
        <v>10</v>
      </c>
      <c r="R27" s="36">
        <f t="shared" si="2"/>
        <v>0</v>
      </c>
      <c r="S27" s="36">
        <f t="shared" si="3"/>
        <v>5</v>
      </c>
      <c r="T27" s="7"/>
      <c r="U27" s="34"/>
      <c r="X27" s="35">
        <f t="shared" si="9"/>
        <v>15</v>
      </c>
      <c r="Y27" s="31"/>
      <c r="Z27" s="31"/>
      <c r="AA27" s="31"/>
      <c r="AB27" s="35">
        <f t="shared" si="4"/>
        <v>15</v>
      </c>
      <c r="AC27" s="31">
        <v>0</v>
      </c>
      <c r="AD27" s="31">
        <v>5</v>
      </c>
      <c r="AE27" s="31">
        <v>2</v>
      </c>
      <c r="AF27" s="35">
        <f t="shared" si="5"/>
        <v>20</v>
      </c>
      <c r="AG27" s="31"/>
      <c r="AH27" s="31"/>
      <c r="AI27" s="31"/>
      <c r="AJ27" s="35">
        <f t="shared" si="6"/>
        <v>20</v>
      </c>
      <c r="AK27" s="31"/>
      <c r="AL27" s="31"/>
      <c r="AM27" s="31"/>
      <c r="AN27" s="35">
        <f t="shared" si="7"/>
        <v>20</v>
      </c>
      <c r="AO27" s="31"/>
      <c r="AP27" s="31"/>
      <c r="AQ27" s="31"/>
      <c r="AR27" s="35">
        <f t="shared" si="8"/>
        <v>20</v>
      </c>
      <c r="AT27"/>
    </row>
    <row r="28" spans="1:46" ht="15.75" thickBot="1" x14ac:dyDescent="0.3">
      <c r="A28" s="58" t="s">
        <v>56</v>
      </c>
      <c r="B28" s="58" t="s">
        <v>36</v>
      </c>
      <c r="C28" s="11">
        <v>160</v>
      </c>
      <c r="D28" s="12">
        <v>7</v>
      </c>
      <c r="E28" s="12">
        <v>2.5</v>
      </c>
      <c r="F28" s="12">
        <v>5</v>
      </c>
      <c r="G28" s="12">
        <v>0</v>
      </c>
      <c r="H28" s="12">
        <v>4</v>
      </c>
      <c r="I28" s="12">
        <v>5</v>
      </c>
      <c r="J28" s="38"/>
      <c r="K28" s="38">
        <v>8</v>
      </c>
      <c r="L28" s="38"/>
      <c r="M28" s="38"/>
      <c r="N28" s="38"/>
      <c r="O28" s="40"/>
      <c r="P28" s="39">
        <f t="shared" si="0"/>
        <v>29</v>
      </c>
      <c r="Q28" s="36">
        <f t="shared" si="1"/>
        <v>15</v>
      </c>
      <c r="R28" s="36">
        <f t="shared" si="2"/>
        <v>5</v>
      </c>
      <c r="S28" s="36">
        <f t="shared" si="3"/>
        <v>9</v>
      </c>
      <c r="T28" s="7"/>
      <c r="U28" s="34"/>
      <c r="X28" s="35">
        <f t="shared" si="9"/>
        <v>29</v>
      </c>
      <c r="Y28" s="31"/>
      <c r="Z28" s="31"/>
      <c r="AA28" s="31"/>
      <c r="AB28" s="35">
        <f t="shared" si="4"/>
        <v>29</v>
      </c>
      <c r="AC28" s="31"/>
      <c r="AD28" s="31"/>
      <c r="AE28" s="31"/>
      <c r="AF28" s="35">
        <f t="shared" si="5"/>
        <v>29</v>
      </c>
      <c r="AG28" s="31"/>
      <c r="AH28" s="31"/>
      <c r="AI28" s="31"/>
      <c r="AJ28" s="35">
        <f t="shared" si="6"/>
        <v>29</v>
      </c>
      <c r="AK28" s="31"/>
      <c r="AL28" s="31"/>
      <c r="AM28" s="31"/>
      <c r="AN28" s="35">
        <f t="shared" si="7"/>
        <v>29</v>
      </c>
      <c r="AO28" s="31"/>
      <c r="AP28" s="31"/>
      <c r="AQ28" s="31"/>
      <c r="AR28" s="35">
        <f t="shared" si="8"/>
        <v>29</v>
      </c>
      <c r="AT28"/>
    </row>
    <row r="29" spans="1:46" ht="15.75" thickBot="1" x14ac:dyDescent="0.3">
      <c r="A29" s="1" t="s">
        <v>56</v>
      </c>
      <c r="B29" s="1" t="s">
        <v>13</v>
      </c>
      <c r="C29" s="2">
        <v>161</v>
      </c>
      <c r="D29" s="9">
        <v>0</v>
      </c>
      <c r="E29" s="9">
        <v>0</v>
      </c>
      <c r="F29" s="13">
        <v>0</v>
      </c>
      <c r="G29" s="13">
        <v>0</v>
      </c>
      <c r="H29" s="13">
        <v>0</v>
      </c>
      <c r="I29" s="13">
        <v>0</v>
      </c>
      <c r="J29" s="38"/>
      <c r="K29" s="38"/>
      <c r="L29" s="38"/>
      <c r="M29" s="38"/>
      <c r="N29" s="38"/>
      <c r="O29" s="38"/>
      <c r="P29" s="37">
        <f t="shared" si="0"/>
        <v>0</v>
      </c>
      <c r="Q29" s="36">
        <f t="shared" si="1"/>
        <v>0</v>
      </c>
      <c r="R29" s="36">
        <f t="shared" si="2"/>
        <v>0</v>
      </c>
      <c r="S29" s="36">
        <f t="shared" si="3"/>
        <v>0</v>
      </c>
      <c r="T29" s="7"/>
      <c r="U29" s="34"/>
      <c r="X29" s="35">
        <f t="shared" si="9"/>
        <v>0</v>
      </c>
      <c r="Y29" s="31"/>
      <c r="Z29" s="31"/>
      <c r="AA29" s="31"/>
      <c r="AB29" s="35">
        <f t="shared" si="4"/>
        <v>0</v>
      </c>
      <c r="AC29" s="31"/>
      <c r="AD29" s="31"/>
      <c r="AE29" s="31"/>
      <c r="AF29" s="35">
        <f t="shared" si="5"/>
        <v>0</v>
      </c>
      <c r="AG29" s="31"/>
      <c r="AH29" s="31"/>
      <c r="AI29" s="31"/>
      <c r="AJ29" s="35">
        <f t="shared" si="6"/>
        <v>0</v>
      </c>
      <c r="AK29" s="31"/>
      <c r="AL29" s="31"/>
      <c r="AM29" s="31"/>
      <c r="AN29" s="35">
        <f t="shared" si="7"/>
        <v>0</v>
      </c>
      <c r="AO29" s="31"/>
      <c r="AP29" s="31"/>
      <c r="AQ29" s="31"/>
      <c r="AR29" s="35">
        <f t="shared" si="8"/>
        <v>0</v>
      </c>
      <c r="AT29"/>
    </row>
    <row r="30" spans="1:46" ht="15.75" thickBot="1" x14ac:dyDescent="0.3">
      <c r="A30" s="1" t="s">
        <v>58</v>
      </c>
      <c r="B30" s="1" t="s">
        <v>18</v>
      </c>
      <c r="C30" s="2">
        <v>162</v>
      </c>
      <c r="D30" s="9">
        <v>0</v>
      </c>
      <c r="E30" s="9">
        <v>0</v>
      </c>
      <c r="F30" s="13">
        <v>0</v>
      </c>
      <c r="G30" s="13">
        <v>0</v>
      </c>
      <c r="H30" s="13">
        <v>0</v>
      </c>
      <c r="I30" s="13">
        <v>0</v>
      </c>
      <c r="J30" s="38"/>
      <c r="K30" s="38"/>
      <c r="L30" s="38"/>
      <c r="M30" s="38"/>
      <c r="N30" s="38"/>
      <c r="O30" s="38"/>
      <c r="P30" s="37">
        <f t="shared" si="0"/>
        <v>0</v>
      </c>
      <c r="Q30" s="36">
        <f t="shared" si="1"/>
        <v>0</v>
      </c>
      <c r="R30" s="36">
        <f t="shared" si="2"/>
        <v>0</v>
      </c>
      <c r="S30" s="36">
        <f t="shared" si="3"/>
        <v>0</v>
      </c>
      <c r="T30" s="7"/>
      <c r="U30" s="34"/>
      <c r="X30" s="35">
        <f t="shared" si="9"/>
        <v>0</v>
      </c>
      <c r="Y30" s="31"/>
      <c r="Z30" s="31"/>
      <c r="AA30" s="31"/>
      <c r="AB30" s="35">
        <f t="shared" si="4"/>
        <v>0</v>
      </c>
      <c r="AC30" s="31"/>
      <c r="AD30" s="31"/>
      <c r="AE30" s="31"/>
      <c r="AF30" s="35">
        <f t="shared" si="5"/>
        <v>0</v>
      </c>
      <c r="AG30" s="31"/>
      <c r="AH30" s="31"/>
      <c r="AI30" s="31"/>
      <c r="AJ30" s="35">
        <f t="shared" si="6"/>
        <v>0</v>
      </c>
      <c r="AK30" s="31"/>
      <c r="AL30" s="31"/>
      <c r="AM30" s="31"/>
      <c r="AN30" s="35">
        <f t="shared" si="7"/>
        <v>0</v>
      </c>
      <c r="AO30" s="31"/>
      <c r="AP30" s="31"/>
      <c r="AQ30" s="31"/>
      <c r="AR30" s="35">
        <f t="shared" si="8"/>
        <v>0</v>
      </c>
      <c r="AT30"/>
    </row>
    <row r="31" spans="1:46" ht="15.75" thickBot="1" x14ac:dyDescent="0.3">
      <c r="A31" s="10" t="s">
        <v>59</v>
      </c>
      <c r="B31" s="10" t="s">
        <v>15</v>
      </c>
      <c r="C31" s="11">
        <v>163</v>
      </c>
      <c r="D31" s="12">
        <v>10</v>
      </c>
      <c r="E31" s="12">
        <v>2.5</v>
      </c>
      <c r="F31" s="12">
        <v>8</v>
      </c>
      <c r="G31" s="12">
        <v>8</v>
      </c>
      <c r="H31" s="12">
        <v>7.5</v>
      </c>
      <c r="I31" s="12">
        <v>8</v>
      </c>
      <c r="J31" s="38"/>
      <c r="K31" s="38">
        <v>10</v>
      </c>
      <c r="L31" s="38"/>
      <c r="M31" s="38"/>
      <c r="N31" s="38"/>
      <c r="O31" s="38"/>
      <c r="P31" s="52">
        <f t="shared" si="0"/>
        <v>51.5</v>
      </c>
      <c r="Q31" s="36">
        <f t="shared" si="1"/>
        <v>20</v>
      </c>
      <c r="R31" s="36">
        <f t="shared" si="2"/>
        <v>16</v>
      </c>
      <c r="S31" s="36">
        <f t="shared" si="3"/>
        <v>15.5</v>
      </c>
      <c r="T31" s="7"/>
      <c r="U31" s="34"/>
      <c r="X31" s="35">
        <f t="shared" si="9"/>
        <v>51.5</v>
      </c>
      <c r="Y31" s="31"/>
      <c r="Z31" s="31"/>
      <c r="AA31" s="31"/>
      <c r="AB31" s="35">
        <f t="shared" si="4"/>
        <v>51.5</v>
      </c>
      <c r="AC31" s="31"/>
      <c r="AD31" s="31"/>
      <c r="AE31" s="31"/>
      <c r="AF31" s="35">
        <f t="shared" si="5"/>
        <v>51.5</v>
      </c>
      <c r="AG31" s="31"/>
      <c r="AH31" s="31"/>
      <c r="AI31" s="31"/>
      <c r="AJ31" s="35">
        <f t="shared" si="6"/>
        <v>51.5</v>
      </c>
      <c r="AK31" s="31"/>
      <c r="AL31" s="31"/>
      <c r="AM31" s="31"/>
      <c r="AN31" s="35">
        <f t="shared" si="7"/>
        <v>51.5</v>
      </c>
      <c r="AO31" s="31"/>
      <c r="AP31" s="31"/>
      <c r="AQ31" s="31"/>
      <c r="AR31" s="35">
        <f t="shared" si="8"/>
        <v>51.5</v>
      </c>
      <c r="AT31"/>
    </row>
    <row r="32" spans="1:46" ht="15.75" thickBot="1" x14ac:dyDescent="0.3">
      <c r="A32" s="1" t="s">
        <v>60</v>
      </c>
      <c r="B32" s="1" t="s">
        <v>61</v>
      </c>
      <c r="C32" s="2">
        <v>164</v>
      </c>
      <c r="D32" s="9">
        <v>4</v>
      </c>
      <c r="E32" s="9">
        <v>1</v>
      </c>
      <c r="F32" s="13">
        <v>1.5</v>
      </c>
      <c r="G32" s="13">
        <v>0</v>
      </c>
      <c r="H32" s="13">
        <v>8</v>
      </c>
      <c r="I32" s="13">
        <v>8</v>
      </c>
      <c r="J32" s="38"/>
      <c r="K32" s="38"/>
      <c r="L32" s="38"/>
      <c r="M32" s="38"/>
      <c r="N32" s="38"/>
      <c r="O32" s="38"/>
      <c r="P32" s="37">
        <f t="shared" si="0"/>
        <v>22.5</v>
      </c>
      <c r="Q32" s="36">
        <f t="shared" si="1"/>
        <v>5</v>
      </c>
      <c r="R32" s="36">
        <f t="shared" si="2"/>
        <v>1.5</v>
      </c>
      <c r="S32" s="36">
        <f t="shared" si="3"/>
        <v>16</v>
      </c>
      <c r="T32" s="7"/>
      <c r="U32" s="18">
        <v>8</v>
      </c>
      <c r="X32" s="35">
        <f t="shared" si="9"/>
        <v>25.5</v>
      </c>
      <c r="Y32" s="31"/>
      <c r="Z32" s="31"/>
      <c r="AA32" s="31"/>
      <c r="AB32" s="35">
        <f t="shared" si="4"/>
        <v>25.5</v>
      </c>
      <c r="AC32" s="31">
        <v>0</v>
      </c>
      <c r="AD32" s="31">
        <v>0</v>
      </c>
      <c r="AE32" s="31">
        <v>0</v>
      </c>
      <c r="AF32" s="35">
        <f t="shared" si="5"/>
        <v>25.5</v>
      </c>
      <c r="AG32" s="31"/>
      <c r="AH32" s="31"/>
      <c r="AI32" s="31"/>
      <c r="AJ32" s="35">
        <f t="shared" si="6"/>
        <v>25.5</v>
      </c>
      <c r="AK32" s="31"/>
      <c r="AL32" s="31"/>
      <c r="AM32" s="31"/>
      <c r="AN32" s="35">
        <f t="shared" si="7"/>
        <v>25.5</v>
      </c>
      <c r="AO32" s="31"/>
      <c r="AP32" s="31"/>
      <c r="AQ32" s="31"/>
      <c r="AR32" s="35">
        <f t="shared" si="8"/>
        <v>25.5</v>
      </c>
      <c r="AT32"/>
    </row>
    <row r="33" spans="1:46" ht="15.75" thickBot="1" x14ac:dyDescent="0.3">
      <c r="A33" s="1" t="s">
        <v>62</v>
      </c>
      <c r="B33" s="1" t="s">
        <v>5</v>
      </c>
      <c r="C33" s="2">
        <v>552</v>
      </c>
      <c r="D33" s="9">
        <v>3.5</v>
      </c>
      <c r="E33" s="9">
        <v>0</v>
      </c>
      <c r="F33" s="13">
        <v>0</v>
      </c>
      <c r="G33" s="13">
        <v>0</v>
      </c>
      <c r="H33" s="13">
        <v>0</v>
      </c>
      <c r="I33" s="13">
        <v>0</v>
      </c>
      <c r="J33" s="38"/>
      <c r="K33" s="38"/>
      <c r="L33" s="38"/>
      <c r="M33" s="38"/>
      <c r="N33" s="38"/>
      <c r="O33" s="38"/>
      <c r="P33" s="37">
        <f t="shared" si="0"/>
        <v>3.5</v>
      </c>
      <c r="Q33" s="36">
        <f t="shared" si="1"/>
        <v>3.5</v>
      </c>
      <c r="R33" s="36">
        <f t="shared" si="2"/>
        <v>0</v>
      </c>
      <c r="S33" s="36">
        <f t="shared" si="3"/>
        <v>0</v>
      </c>
      <c r="T33" s="7"/>
      <c r="U33" s="34"/>
      <c r="X33" s="35">
        <f t="shared" si="9"/>
        <v>3.5</v>
      </c>
      <c r="Y33" s="31"/>
      <c r="Z33" s="31"/>
      <c r="AA33" s="31"/>
      <c r="AB33" s="35">
        <f t="shared" si="4"/>
        <v>3.5</v>
      </c>
      <c r="AC33" s="31"/>
      <c r="AD33" s="31"/>
      <c r="AE33" s="31"/>
      <c r="AF33" s="35">
        <f t="shared" si="5"/>
        <v>3.5</v>
      </c>
      <c r="AG33" s="31"/>
      <c r="AH33" s="31"/>
      <c r="AI33" s="31"/>
      <c r="AJ33" s="35">
        <f t="shared" si="6"/>
        <v>3.5</v>
      </c>
      <c r="AK33" s="31"/>
      <c r="AL33" s="31"/>
      <c r="AM33" s="31"/>
      <c r="AN33" s="35">
        <f t="shared" si="7"/>
        <v>3.5</v>
      </c>
      <c r="AO33" s="31"/>
      <c r="AP33" s="31"/>
      <c r="AQ33" s="31"/>
      <c r="AR33" s="35">
        <f t="shared" si="8"/>
        <v>3.5</v>
      </c>
      <c r="AT33"/>
    </row>
    <row r="34" spans="1:46" ht="15.75" thickBot="1" x14ac:dyDescent="0.3">
      <c r="A34" s="1" t="s">
        <v>63</v>
      </c>
      <c r="B34" s="1" t="s">
        <v>64</v>
      </c>
      <c r="C34" s="2">
        <v>165</v>
      </c>
      <c r="D34" s="9">
        <v>6</v>
      </c>
      <c r="E34" s="9">
        <v>5.5</v>
      </c>
      <c r="F34" s="13">
        <v>6</v>
      </c>
      <c r="G34" s="13">
        <v>2</v>
      </c>
      <c r="H34" s="13">
        <v>1.5</v>
      </c>
      <c r="I34" s="13">
        <v>2</v>
      </c>
      <c r="J34" s="38"/>
      <c r="K34" s="38">
        <v>10</v>
      </c>
      <c r="L34" s="38"/>
      <c r="M34" s="38"/>
      <c r="N34" s="38"/>
      <c r="O34" s="40">
        <v>8</v>
      </c>
      <c r="P34" s="39">
        <f t="shared" si="0"/>
        <v>33.5</v>
      </c>
      <c r="Q34" s="36">
        <f t="shared" si="1"/>
        <v>16</v>
      </c>
      <c r="R34" s="36">
        <f t="shared" si="2"/>
        <v>8</v>
      </c>
      <c r="S34" s="36">
        <f t="shared" si="3"/>
        <v>9.5</v>
      </c>
      <c r="T34" s="7"/>
      <c r="U34" s="34"/>
      <c r="X34" s="35">
        <f t="shared" si="9"/>
        <v>33.5</v>
      </c>
      <c r="Y34" s="31"/>
      <c r="Z34" s="31"/>
      <c r="AA34" s="31"/>
      <c r="AB34" s="35">
        <f t="shared" si="4"/>
        <v>33.5</v>
      </c>
      <c r="AC34" s="31"/>
      <c r="AD34" s="31"/>
      <c r="AE34" s="31"/>
      <c r="AF34" s="35">
        <f t="shared" si="5"/>
        <v>33.5</v>
      </c>
      <c r="AG34" s="31"/>
      <c r="AH34" s="31"/>
      <c r="AI34" s="31"/>
      <c r="AJ34" s="35">
        <f t="shared" si="6"/>
        <v>33.5</v>
      </c>
      <c r="AK34" s="31"/>
      <c r="AL34" s="31"/>
      <c r="AM34" s="31"/>
      <c r="AN34" s="35">
        <f t="shared" si="7"/>
        <v>33.5</v>
      </c>
      <c r="AO34" s="31"/>
      <c r="AP34" s="31"/>
      <c r="AQ34" s="31"/>
      <c r="AR34" s="35">
        <f t="shared" si="8"/>
        <v>33.5</v>
      </c>
      <c r="AT34"/>
    </row>
    <row r="35" spans="1:46" ht="15.75" thickBot="1" x14ac:dyDescent="0.3">
      <c r="A35" s="58" t="s">
        <v>65</v>
      </c>
      <c r="B35" s="58" t="s">
        <v>34</v>
      </c>
      <c r="C35" s="11">
        <v>166</v>
      </c>
      <c r="D35" s="12">
        <v>9.5</v>
      </c>
      <c r="E35" s="12">
        <v>5</v>
      </c>
      <c r="F35" s="12">
        <v>0</v>
      </c>
      <c r="G35" s="12">
        <v>0</v>
      </c>
      <c r="H35" s="12">
        <v>6</v>
      </c>
      <c r="I35" s="12">
        <v>1.5</v>
      </c>
      <c r="J35" s="38"/>
      <c r="K35" s="38"/>
      <c r="L35" s="38">
        <v>5</v>
      </c>
      <c r="M35" s="38">
        <v>2</v>
      </c>
      <c r="N35" s="38"/>
      <c r="O35" s="40">
        <v>4</v>
      </c>
      <c r="P35" s="39">
        <f t="shared" ref="P35:P66" si="10">SUM(MAX(D35,J35),MAX(E35,K35),MAX(F35,L35),MAX(G35,M35),MAX(H35,N35),MAX(I35,O35))</f>
        <v>31.5</v>
      </c>
      <c r="Q35" s="36">
        <f t="shared" ref="Q35:Q66" si="11">SUM(MAX(D35,J35),MAX(E35,K35))</f>
        <v>14.5</v>
      </c>
      <c r="R35" s="36">
        <f t="shared" ref="R35:R66" si="12">SUM(MAX(F35,L35),MAX(G35,M35))</f>
        <v>7</v>
      </c>
      <c r="S35" s="36">
        <f t="shared" ref="S35:S66" si="13">SUM(MAX(H35,N35),MAX(I35,O35))</f>
        <v>10</v>
      </c>
      <c r="T35" s="7"/>
      <c r="U35" s="34"/>
      <c r="X35" s="35">
        <f t="shared" si="9"/>
        <v>31.5</v>
      </c>
      <c r="Y35" s="31"/>
      <c r="Z35" s="31"/>
      <c r="AA35" s="31"/>
      <c r="AB35" s="35">
        <f t="shared" ref="AB35:AB66" si="14">IF(X35&gt;=30,IF(SUM(Y35:AA35)&gt;X35,SUM(Y35:AA35),X35),SUM(MAX(Q35,U35,Y35),MAX(R35,V35,Z35),MAX(S35,W35,AA35)))</f>
        <v>31.5</v>
      </c>
      <c r="AC35" s="31"/>
      <c r="AD35" s="31"/>
      <c r="AE35" s="31"/>
      <c r="AF35" s="35">
        <f t="shared" ref="AF35:AF66" si="15">IF(AB35&gt;=30,IF(SUM(AC35:AE35)&gt;AB35,SUM(AC35:AE35),AB35),SUM(MAX(Q35,U35,Y35,AC35),MAX(R35,V35,Z35,AD35),MAX(S35,W35,AA35,AE35)))</f>
        <v>31.5</v>
      </c>
      <c r="AG35" s="31"/>
      <c r="AH35" s="31"/>
      <c r="AI35" s="31"/>
      <c r="AJ35" s="35">
        <f t="shared" ref="AJ35:AJ66" si="16">IF(AF35&gt;=30,IF(SUM(AG35:AI35)&gt;AF35,SUM(AG35:AI35),AF35),SUM(MAX(Q35,U35,Y35,AC35,AG35),MAX(R35,V35,Z35,AD35,AH35),MAX(S35,W35,AA35,AE35,AI35)))</f>
        <v>31.5</v>
      </c>
      <c r="AK35" s="31"/>
      <c r="AL35" s="31"/>
      <c r="AM35" s="31"/>
      <c r="AN35" s="35">
        <f t="shared" ref="AN35:AN66" si="17">IF(AJ35&gt;=30,IF(SUM(AK35:AM35)&gt;AJ35,SUM(AK35:AM35),AJ35),SUM(MAX(Q35,U35,Y35,AC35,AG35,AK35),MAX(R35,V35,Z35,AD35,AH35,AL35),MAX(S35,W35,AA35,AE35,AI35,AM35)))</f>
        <v>31.5</v>
      </c>
      <c r="AO35" s="31"/>
      <c r="AP35" s="31"/>
      <c r="AQ35" s="31"/>
      <c r="AR35" s="35">
        <f t="shared" ref="AR35:AR66" si="18">IF(AN35&gt;=30,IF(SUM(AO35:AQ35)&gt;AN35,SUM(AO35:AQ35),AN35),SUM(MAX(Q35,U35,Y35,AC35,AG35,AK35,AO35),MAX(R35,V35,Z35,AD35,AH35,AL35,AP35),MAX(S35,W35,AA35,AE35,AI35,AM35,AQ35)))</f>
        <v>31.5</v>
      </c>
      <c r="AT35"/>
    </row>
    <row r="36" spans="1:46" ht="15.75" thickBot="1" x14ac:dyDescent="0.3">
      <c r="A36" s="1" t="s">
        <v>66</v>
      </c>
      <c r="B36" s="1" t="s">
        <v>7</v>
      </c>
      <c r="C36" s="2">
        <v>167</v>
      </c>
      <c r="D36" s="9">
        <v>0</v>
      </c>
      <c r="E36" s="9">
        <v>0</v>
      </c>
      <c r="F36" s="13">
        <v>0</v>
      </c>
      <c r="G36" s="13">
        <v>0</v>
      </c>
      <c r="H36" s="13">
        <v>0</v>
      </c>
      <c r="I36" s="13">
        <v>0</v>
      </c>
      <c r="J36" s="38"/>
      <c r="K36" s="38"/>
      <c r="L36" s="38"/>
      <c r="M36" s="38"/>
      <c r="N36" s="38"/>
      <c r="O36" s="38"/>
      <c r="P36" s="37">
        <f t="shared" si="10"/>
        <v>0</v>
      </c>
      <c r="Q36" s="36">
        <f t="shared" si="11"/>
        <v>0</v>
      </c>
      <c r="R36" s="36">
        <f t="shared" si="12"/>
        <v>0</v>
      </c>
      <c r="S36" s="36">
        <f t="shared" si="13"/>
        <v>0</v>
      </c>
      <c r="T36" s="7"/>
      <c r="U36" s="34"/>
      <c r="X36" s="35">
        <f t="shared" si="9"/>
        <v>0</v>
      </c>
      <c r="Y36" s="31"/>
      <c r="Z36" s="31"/>
      <c r="AA36" s="31"/>
      <c r="AB36" s="35">
        <f t="shared" si="14"/>
        <v>0</v>
      </c>
      <c r="AC36" s="31"/>
      <c r="AD36" s="31"/>
      <c r="AE36" s="31"/>
      <c r="AF36" s="35">
        <f t="shared" si="15"/>
        <v>0</v>
      </c>
      <c r="AG36" s="31"/>
      <c r="AH36" s="31"/>
      <c r="AI36" s="31"/>
      <c r="AJ36" s="35">
        <f t="shared" si="16"/>
        <v>0</v>
      </c>
      <c r="AK36" s="31"/>
      <c r="AL36" s="31"/>
      <c r="AM36" s="31"/>
      <c r="AN36" s="35">
        <f t="shared" si="17"/>
        <v>0</v>
      </c>
      <c r="AO36" s="31"/>
      <c r="AP36" s="31"/>
      <c r="AQ36" s="31"/>
      <c r="AR36" s="35">
        <f t="shared" si="18"/>
        <v>0</v>
      </c>
      <c r="AT36"/>
    </row>
    <row r="37" spans="1:46" ht="15.75" thickBot="1" x14ac:dyDescent="0.3">
      <c r="A37" s="10" t="s">
        <v>67</v>
      </c>
      <c r="B37" s="10" t="s">
        <v>68</v>
      </c>
      <c r="C37" s="11">
        <v>168</v>
      </c>
      <c r="D37" s="12">
        <v>6</v>
      </c>
      <c r="E37" s="12">
        <v>10</v>
      </c>
      <c r="F37" s="12">
        <v>4.5</v>
      </c>
      <c r="G37" s="12">
        <v>9</v>
      </c>
      <c r="H37" s="12">
        <v>9</v>
      </c>
      <c r="I37" s="12">
        <v>2</v>
      </c>
      <c r="J37" s="38"/>
      <c r="K37" s="38"/>
      <c r="L37" s="38"/>
      <c r="M37" s="38"/>
      <c r="N37" s="38"/>
      <c r="O37" s="38"/>
      <c r="P37" s="53">
        <f t="shared" si="10"/>
        <v>40.5</v>
      </c>
      <c r="Q37" s="36">
        <f t="shared" si="11"/>
        <v>16</v>
      </c>
      <c r="R37" s="36">
        <f t="shared" si="12"/>
        <v>13.5</v>
      </c>
      <c r="S37" s="36">
        <f t="shared" si="13"/>
        <v>11</v>
      </c>
      <c r="T37" s="7"/>
      <c r="U37" s="34"/>
      <c r="X37" s="35">
        <f t="shared" si="9"/>
        <v>40.5</v>
      </c>
      <c r="Y37" s="31"/>
      <c r="Z37" s="31"/>
      <c r="AA37" s="31"/>
      <c r="AB37" s="35">
        <f t="shared" si="14"/>
        <v>40.5</v>
      </c>
      <c r="AC37" s="31"/>
      <c r="AD37" s="31"/>
      <c r="AE37" s="31"/>
      <c r="AF37" s="35">
        <f t="shared" si="15"/>
        <v>40.5</v>
      </c>
      <c r="AG37" s="31"/>
      <c r="AH37" s="31"/>
      <c r="AI37" s="31"/>
      <c r="AJ37" s="35">
        <f t="shared" si="16"/>
        <v>40.5</v>
      </c>
      <c r="AK37" s="31"/>
      <c r="AL37" s="31"/>
      <c r="AM37" s="31"/>
      <c r="AN37" s="35">
        <f t="shared" si="17"/>
        <v>40.5</v>
      </c>
      <c r="AO37" s="31"/>
      <c r="AP37" s="31"/>
      <c r="AQ37" s="31"/>
      <c r="AR37" s="35">
        <f t="shared" si="18"/>
        <v>40.5</v>
      </c>
      <c r="AT37"/>
    </row>
    <row r="38" spans="1:46" ht="15.75" thickBot="1" x14ac:dyDescent="0.3">
      <c r="A38" s="58" t="s">
        <v>69</v>
      </c>
      <c r="B38" s="58" t="s">
        <v>29</v>
      </c>
      <c r="C38" s="11">
        <v>169</v>
      </c>
      <c r="D38" s="12">
        <v>4</v>
      </c>
      <c r="E38" s="12">
        <v>5</v>
      </c>
      <c r="F38" s="12">
        <v>0</v>
      </c>
      <c r="G38" s="12">
        <v>9</v>
      </c>
      <c r="H38" s="12">
        <v>0</v>
      </c>
      <c r="I38" s="12">
        <v>0</v>
      </c>
      <c r="J38" s="38"/>
      <c r="K38" s="38"/>
      <c r="L38" s="38"/>
      <c r="M38" s="38"/>
      <c r="N38" s="38">
        <v>5.5</v>
      </c>
      <c r="O38" s="40">
        <v>10</v>
      </c>
      <c r="P38" s="39">
        <f t="shared" si="10"/>
        <v>33.5</v>
      </c>
      <c r="Q38" s="36">
        <f t="shared" si="11"/>
        <v>9</v>
      </c>
      <c r="R38" s="36">
        <f t="shared" si="12"/>
        <v>9</v>
      </c>
      <c r="S38" s="36">
        <f t="shared" si="13"/>
        <v>15.5</v>
      </c>
      <c r="T38" s="7"/>
      <c r="U38" s="34"/>
      <c r="X38" s="35">
        <f t="shared" ref="X38:X69" si="19">IF(P38&gt;=30,IF(SUM(U38:W38)&gt;P38,SUM(U38:W38),P38),SUM(MAX(Q38,U38),MAX(R38,V38),MAX(S38,W38)))</f>
        <v>33.5</v>
      </c>
      <c r="Y38" s="31"/>
      <c r="Z38" s="31"/>
      <c r="AA38" s="31"/>
      <c r="AB38" s="35">
        <f t="shared" si="14"/>
        <v>33.5</v>
      </c>
      <c r="AC38" s="31"/>
      <c r="AD38" s="31"/>
      <c r="AE38" s="31"/>
      <c r="AF38" s="35">
        <f t="shared" si="15"/>
        <v>33.5</v>
      </c>
      <c r="AG38" s="31"/>
      <c r="AH38" s="31"/>
      <c r="AI38" s="31"/>
      <c r="AJ38" s="35">
        <f t="shared" si="16"/>
        <v>33.5</v>
      </c>
      <c r="AK38" s="31"/>
      <c r="AL38" s="31"/>
      <c r="AM38" s="31"/>
      <c r="AN38" s="35">
        <f t="shared" si="17"/>
        <v>33.5</v>
      </c>
      <c r="AO38" s="31"/>
      <c r="AP38" s="31"/>
      <c r="AQ38" s="31"/>
      <c r="AR38" s="35">
        <f t="shared" si="18"/>
        <v>33.5</v>
      </c>
      <c r="AT38"/>
    </row>
    <row r="39" spans="1:46" ht="15.75" thickBot="1" x14ac:dyDescent="0.3">
      <c r="A39" s="1" t="s">
        <v>69</v>
      </c>
      <c r="B39" s="1" t="s">
        <v>17</v>
      </c>
      <c r="C39" s="2">
        <v>170</v>
      </c>
      <c r="D39" s="9">
        <v>0</v>
      </c>
      <c r="E39" s="9">
        <v>0</v>
      </c>
      <c r="F39" s="13">
        <v>3</v>
      </c>
      <c r="G39" s="13">
        <v>0</v>
      </c>
      <c r="H39" s="13">
        <v>0.5</v>
      </c>
      <c r="I39" s="13">
        <v>0</v>
      </c>
      <c r="J39" s="38"/>
      <c r="K39" s="38"/>
      <c r="L39" s="38"/>
      <c r="M39" s="38"/>
      <c r="N39" s="38"/>
      <c r="O39" s="38"/>
      <c r="P39" s="37">
        <f t="shared" si="10"/>
        <v>3.5</v>
      </c>
      <c r="Q39" s="36">
        <f t="shared" si="11"/>
        <v>0</v>
      </c>
      <c r="R39" s="36">
        <f t="shared" si="12"/>
        <v>3</v>
      </c>
      <c r="S39" s="36">
        <f t="shared" si="13"/>
        <v>0.5</v>
      </c>
      <c r="T39" s="7"/>
      <c r="U39" s="34"/>
      <c r="X39" s="35">
        <f t="shared" si="19"/>
        <v>3.5</v>
      </c>
      <c r="Y39" s="31"/>
      <c r="Z39" s="31"/>
      <c r="AA39" s="31"/>
      <c r="AB39" s="35">
        <f t="shared" si="14"/>
        <v>3.5</v>
      </c>
      <c r="AC39" s="31"/>
      <c r="AD39" s="31"/>
      <c r="AE39" s="31"/>
      <c r="AF39" s="35">
        <f t="shared" si="15"/>
        <v>3.5</v>
      </c>
      <c r="AG39" s="31"/>
      <c r="AH39" s="31"/>
      <c r="AI39" s="31"/>
      <c r="AJ39" s="35">
        <f t="shared" si="16"/>
        <v>3.5</v>
      </c>
      <c r="AK39" s="31"/>
      <c r="AL39" s="31"/>
      <c r="AM39" s="31"/>
      <c r="AN39" s="35">
        <f t="shared" si="17"/>
        <v>3.5</v>
      </c>
      <c r="AO39" s="31"/>
      <c r="AP39" s="31"/>
      <c r="AQ39" s="31"/>
      <c r="AR39" s="35">
        <f t="shared" si="18"/>
        <v>3.5</v>
      </c>
      <c r="AT39"/>
    </row>
    <row r="40" spans="1:46" ht="15.75" thickBot="1" x14ac:dyDescent="0.3">
      <c r="A40" s="58" t="s">
        <v>69</v>
      </c>
      <c r="B40" s="58" t="s">
        <v>6</v>
      </c>
      <c r="C40" s="11">
        <v>171</v>
      </c>
      <c r="D40" s="12">
        <v>3</v>
      </c>
      <c r="E40" s="12">
        <v>1</v>
      </c>
      <c r="F40" s="12">
        <v>2.5</v>
      </c>
      <c r="G40" s="12">
        <v>2.5</v>
      </c>
      <c r="H40" s="12">
        <v>2.5</v>
      </c>
      <c r="I40" s="12">
        <v>4</v>
      </c>
      <c r="J40" s="38"/>
      <c r="K40" s="38">
        <v>3</v>
      </c>
      <c r="L40" s="38"/>
      <c r="M40" s="38"/>
      <c r="N40" s="38"/>
      <c r="O40" s="38"/>
      <c r="P40" s="37">
        <f t="shared" si="10"/>
        <v>17.5</v>
      </c>
      <c r="Q40" s="36">
        <f t="shared" si="11"/>
        <v>6</v>
      </c>
      <c r="R40" s="36">
        <f t="shared" si="12"/>
        <v>5</v>
      </c>
      <c r="S40" s="36">
        <f t="shared" si="13"/>
        <v>6.5</v>
      </c>
      <c r="T40" s="7"/>
      <c r="U40" s="34"/>
      <c r="X40" s="35">
        <f t="shared" si="19"/>
        <v>17.5</v>
      </c>
      <c r="Y40" s="31"/>
      <c r="Z40" s="31"/>
      <c r="AA40" s="31">
        <v>20</v>
      </c>
      <c r="AB40" s="35">
        <f t="shared" si="14"/>
        <v>31</v>
      </c>
      <c r="AC40" s="31"/>
      <c r="AD40" s="31"/>
      <c r="AE40" s="31"/>
      <c r="AF40" s="35">
        <f t="shared" si="15"/>
        <v>31</v>
      </c>
      <c r="AG40" s="31"/>
      <c r="AH40" s="31"/>
      <c r="AI40" s="31"/>
      <c r="AJ40" s="35">
        <f t="shared" si="16"/>
        <v>31</v>
      </c>
      <c r="AK40" s="31"/>
      <c r="AL40" s="31"/>
      <c r="AM40" s="31"/>
      <c r="AN40" s="35">
        <f t="shared" si="17"/>
        <v>31</v>
      </c>
      <c r="AO40" s="31"/>
      <c r="AP40" s="31"/>
      <c r="AQ40" s="31"/>
      <c r="AR40" s="35">
        <f t="shared" si="18"/>
        <v>31</v>
      </c>
      <c r="AT40"/>
    </row>
    <row r="41" spans="1:46" ht="15.75" thickBot="1" x14ac:dyDescent="0.3">
      <c r="A41" s="58" t="s">
        <v>70</v>
      </c>
      <c r="B41" s="58" t="s">
        <v>7</v>
      </c>
      <c r="C41" s="11">
        <v>172</v>
      </c>
      <c r="D41" s="12">
        <v>9</v>
      </c>
      <c r="E41" s="12">
        <v>4</v>
      </c>
      <c r="F41" s="12">
        <v>0</v>
      </c>
      <c r="G41" s="12">
        <v>10</v>
      </c>
      <c r="H41" s="12">
        <v>10</v>
      </c>
      <c r="I41" s="12">
        <v>9</v>
      </c>
      <c r="J41" s="38"/>
      <c r="K41" s="38"/>
      <c r="L41" s="38"/>
      <c r="M41" s="38"/>
      <c r="N41" s="38"/>
      <c r="O41" s="38"/>
      <c r="P41" s="52">
        <f t="shared" si="10"/>
        <v>42</v>
      </c>
      <c r="Q41" s="36">
        <f t="shared" si="11"/>
        <v>13</v>
      </c>
      <c r="R41" s="36">
        <f t="shared" si="12"/>
        <v>10</v>
      </c>
      <c r="S41" s="36">
        <f t="shared" si="13"/>
        <v>19</v>
      </c>
      <c r="T41" s="7"/>
      <c r="U41" s="34"/>
      <c r="X41" s="35">
        <f t="shared" si="19"/>
        <v>42</v>
      </c>
      <c r="Y41" s="31"/>
      <c r="Z41" s="31"/>
      <c r="AA41" s="31"/>
      <c r="AB41" s="35">
        <f t="shared" si="14"/>
        <v>42</v>
      </c>
      <c r="AC41" s="31"/>
      <c r="AD41" s="31"/>
      <c r="AE41" s="31"/>
      <c r="AF41" s="35">
        <f t="shared" si="15"/>
        <v>42</v>
      </c>
      <c r="AG41" s="31"/>
      <c r="AH41" s="31"/>
      <c r="AI41" s="31"/>
      <c r="AJ41" s="35">
        <f t="shared" si="16"/>
        <v>42</v>
      </c>
      <c r="AK41" s="31"/>
      <c r="AL41" s="31"/>
      <c r="AM41" s="31"/>
      <c r="AN41" s="35">
        <f t="shared" si="17"/>
        <v>42</v>
      </c>
      <c r="AO41" s="31"/>
      <c r="AP41" s="31"/>
      <c r="AQ41" s="31"/>
      <c r="AR41" s="35">
        <f t="shared" si="18"/>
        <v>42</v>
      </c>
      <c r="AT41"/>
    </row>
    <row r="42" spans="1:46" ht="15.75" thickBot="1" x14ac:dyDescent="0.3">
      <c r="A42" s="1" t="s">
        <v>71</v>
      </c>
      <c r="B42" s="1" t="s">
        <v>19</v>
      </c>
      <c r="C42" s="2">
        <v>173</v>
      </c>
      <c r="D42" s="9">
        <v>0</v>
      </c>
      <c r="E42" s="9">
        <v>0</v>
      </c>
      <c r="F42" s="13">
        <v>0</v>
      </c>
      <c r="G42" s="13">
        <v>0</v>
      </c>
      <c r="H42" s="13">
        <v>0</v>
      </c>
      <c r="I42" s="13">
        <v>0</v>
      </c>
      <c r="J42" s="38"/>
      <c r="K42" s="38"/>
      <c r="L42" s="38"/>
      <c r="M42" s="38"/>
      <c r="N42" s="38"/>
      <c r="O42" s="38"/>
      <c r="P42" s="37">
        <f t="shared" si="10"/>
        <v>0</v>
      </c>
      <c r="Q42" s="36">
        <f t="shared" si="11"/>
        <v>0</v>
      </c>
      <c r="R42" s="36">
        <f t="shared" si="12"/>
        <v>0</v>
      </c>
      <c r="S42" s="36">
        <f t="shared" si="13"/>
        <v>0</v>
      </c>
      <c r="T42" s="7"/>
      <c r="U42" s="34"/>
      <c r="X42" s="35">
        <f t="shared" si="19"/>
        <v>0</v>
      </c>
      <c r="Y42" s="31"/>
      <c r="Z42" s="31"/>
      <c r="AA42" s="31"/>
      <c r="AB42" s="35">
        <f t="shared" si="14"/>
        <v>0</v>
      </c>
      <c r="AC42" s="31"/>
      <c r="AD42" s="31"/>
      <c r="AE42" s="31"/>
      <c r="AF42" s="35">
        <f t="shared" si="15"/>
        <v>0</v>
      </c>
      <c r="AG42" s="31"/>
      <c r="AH42" s="31"/>
      <c r="AI42" s="31"/>
      <c r="AJ42" s="35">
        <f t="shared" si="16"/>
        <v>0</v>
      </c>
      <c r="AK42" s="31"/>
      <c r="AL42" s="31"/>
      <c r="AM42" s="31"/>
      <c r="AN42" s="35">
        <f t="shared" si="17"/>
        <v>0</v>
      </c>
      <c r="AO42" s="31"/>
      <c r="AP42" s="31"/>
      <c r="AQ42" s="31"/>
      <c r="AR42" s="35">
        <f t="shared" si="18"/>
        <v>0</v>
      </c>
      <c r="AT42"/>
    </row>
    <row r="43" spans="1:46" ht="15.75" thickBot="1" x14ac:dyDescent="0.3">
      <c r="A43" s="58" t="s">
        <v>72</v>
      </c>
      <c r="B43" s="58" t="s">
        <v>33</v>
      </c>
      <c r="C43" s="11">
        <v>174</v>
      </c>
      <c r="D43" s="12">
        <v>9</v>
      </c>
      <c r="E43" s="12">
        <v>1</v>
      </c>
      <c r="F43" s="12">
        <v>5</v>
      </c>
      <c r="G43" s="12">
        <v>1.5</v>
      </c>
      <c r="H43" s="12">
        <v>10</v>
      </c>
      <c r="I43" s="12">
        <v>6</v>
      </c>
      <c r="J43" s="38"/>
      <c r="K43" s="38">
        <v>10</v>
      </c>
      <c r="L43" s="38"/>
      <c r="M43" s="38"/>
      <c r="N43" s="38"/>
      <c r="O43" s="38"/>
      <c r="P43" s="53">
        <f t="shared" si="10"/>
        <v>41.5</v>
      </c>
      <c r="Q43" s="36">
        <f t="shared" si="11"/>
        <v>19</v>
      </c>
      <c r="R43" s="36">
        <f t="shared" si="12"/>
        <v>6.5</v>
      </c>
      <c r="S43" s="36">
        <f t="shared" si="13"/>
        <v>16</v>
      </c>
      <c r="T43" s="7"/>
      <c r="U43" s="34"/>
      <c r="X43" s="35">
        <f t="shared" si="19"/>
        <v>41.5</v>
      </c>
      <c r="Y43" s="31"/>
      <c r="Z43" s="31"/>
      <c r="AA43" s="31"/>
      <c r="AB43" s="35">
        <f t="shared" si="14"/>
        <v>41.5</v>
      </c>
      <c r="AC43" s="31"/>
      <c r="AD43" s="31"/>
      <c r="AE43" s="31"/>
      <c r="AF43" s="35">
        <f t="shared" si="15"/>
        <v>41.5</v>
      </c>
      <c r="AG43" s="31"/>
      <c r="AH43" s="31"/>
      <c r="AI43" s="31"/>
      <c r="AJ43" s="35">
        <f t="shared" si="16"/>
        <v>41.5</v>
      </c>
      <c r="AK43" s="31"/>
      <c r="AL43" s="31"/>
      <c r="AM43" s="31"/>
      <c r="AN43" s="35">
        <f t="shared" si="17"/>
        <v>41.5</v>
      </c>
      <c r="AO43" s="31"/>
      <c r="AP43" s="31"/>
      <c r="AQ43" s="31"/>
      <c r="AR43" s="35">
        <f t="shared" si="18"/>
        <v>41.5</v>
      </c>
      <c r="AT43"/>
    </row>
    <row r="44" spans="1:46" ht="15.75" thickBot="1" x14ac:dyDescent="0.3">
      <c r="A44" s="1" t="s">
        <v>72</v>
      </c>
      <c r="B44" s="1" t="s">
        <v>73</v>
      </c>
      <c r="C44" s="2">
        <v>175</v>
      </c>
      <c r="D44" s="9">
        <v>6</v>
      </c>
      <c r="E44" s="9">
        <v>0</v>
      </c>
      <c r="F44" s="13">
        <v>0</v>
      </c>
      <c r="G44" s="13">
        <v>0</v>
      </c>
      <c r="H44" s="13">
        <v>6.5</v>
      </c>
      <c r="I44" s="13">
        <v>8</v>
      </c>
      <c r="J44" s="38"/>
      <c r="K44" s="38">
        <v>10</v>
      </c>
      <c r="L44" s="38"/>
      <c r="M44" s="38"/>
      <c r="N44" s="38"/>
      <c r="O44" s="40"/>
      <c r="P44" s="39">
        <f t="shared" si="10"/>
        <v>30.5</v>
      </c>
      <c r="Q44" s="36">
        <f t="shared" si="11"/>
        <v>16</v>
      </c>
      <c r="R44" s="36">
        <f t="shared" si="12"/>
        <v>0</v>
      </c>
      <c r="S44" s="36">
        <f t="shared" si="13"/>
        <v>14.5</v>
      </c>
      <c r="T44" s="7"/>
      <c r="U44" s="34"/>
      <c r="X44" s="35">
        <f t="shared" si="19"/>
        <v>30.5</v>
      </c>
      <c r="Y44" s="31"/>
      <c r="Z44" s="31"/>
      <c r="AA44" s="31"/>
      <c r="AB44" s="35">
        <f t="shared" si="14"/>
        <v>30.5</v>
      </c>
      <c r="AC44" s="31"/>
      <c r="AD44" s="31"/>
      <c r="AE44" s="31"/>
      <c r="AF44" s="35">
        <f t="shared" si="15"/>
        <v>30.5</v>
      </c>
      <c r="AG44" s="31"/>
      <c r="AH44" s="31"/>
      <c r="AI44" s="31"/>
      <c r="AJ44" s="35">
        <f t="shared" si="16"/>
        <v>30.5</v>
      </c>
      <c r="AK44" s="31"/>
      <c r="AL44" s="31"/>
      <c r="AM44" s="31"/>
      <c r="AN44" s="35">
        <f t="shared" si="17"/>
        <v>30.5</v>
      </c>
      <c r="AO44" s="31"/>
      <c r="AP44" s="31"/>
      <c r="AQ44" s="31"/>
      <c r="AR44" s="35">
        <f t="shared" si="18"/>
        <v>30.5</v>
      </c>
      <c r="AT44"/>
    </row>
    <row r="45" spans="1:46" ht="15.75" thickBot="1" x14ac:dyDescent="0.3">
      <c r="A45" s="1" t="s">
        <v>72</v>
      </c>
      <c r="B45" s="1" t="s">
        <v>11</v>
      </c>
      <c r="C45" s="2">
        <v>176</v>
      </c>
      <c r="D45" s="9">
        <v>0</v>
      </c>
      <c r="E45" s="9">
        <v>0</v>
      </c>
      <c r="F45" s="13">
        <v>0</v>
      </c>
      <c r="G45" s="13">
        <v>0</v>
      </c>
      <c r="H45" s="13">
        <v>2.5</v>
      </c>
      <c r="I45" s="13">
        <v>0</v>
      </c>
      <c r="J45" s="38"/>
      <c r="K45" s="38"/>
      <c r="L45" s="38"/>
      <c r="M45" s="38"/>
      <c r="N45" s="38"/>
      <c r="O45" s="38"/>
      <c r="P45" s="37">
        <f t="shared" si="10"/>
        <v>2.5</v>
      </c>
      <c r="Q45" s="36">
        <f t="shared" si="11"/>
        <v>0</v>
      </c>
      <c r="R45" s="36">
        <f t="shared" si="12"/>
        <v>0</v>
      </c>
      <c r="S45" s="36">
        <f t="shared" si="13"/>
        <v>2.5</v>
      </c>
      <c r="T45" s="7"/>
      <c r="U45" s="34"/>
      <c r="X45" s="35">
        <f t="shared" si="19"/>
        <v>2.5</v>
      </c>
      <c r="Y45" s="31"/>
      <c r="Z45" s="31"/>
      <c r="AA45" s="31"/>
      <c r="AB45" s="35">
        <f t="shared" si="14"/>
        <v>2.5</v>
      </c>
      <c r="AC45" s="31"/>
      <c r="AD45" s="31"/>
      <c r="AE45" s="31"/>
      <c r="AF45" s="35">
        <f t="shared" si="15"/>
        <v>2.5</v>
      </c>
      <c r="AG45" s="31"/>
      <c r="AH45" s="31"/>
      <c r="AI45" s="31"/>
      <c r="AJ45" s="35">
        <f t="shared" si="16"/>
        <v>2.5</v>
      </c>
      <c r="AK45" s="31"/>
      <c r="AL45" s="31"/>
      <c r="AM45" s="31"/>
      <c r="AN45" s="35">
        <f t="shared" si="17"/>
        <v>2.5</v>
      </c>
      <c r="AO45" s="31"/>
      <c r="AP45" s="31"/>
      <c r="AQ45" s="31"/>
      <c r="AR45" s="35">
        <f t="shared" si="18"/>
        <v>2.5</v>
      </c>
      <c r="AT45"/>
    </row>
    <row r="46" spans="1:46" ht="15.75" thickBot="1" x14ac:dyDescent="0.3">
      <c r="A46" s="1" t="s">
        <v>74</v>
      </c>
      <c r="B46" s="1" t="s">
        <v>75</v>
      </c>
      <c r="C46" s="2">
        <v>177</v>
      </c>
      <c r="D46" s="9">
        <v>0.5</v>
      </c>
      <c r="E46" s="9">
        <v>2.5</v>
      </c>
      <c r="F46" s="13">
        <v>0</v>
      </c>
      <c r="G46" s="13">
        <v>0</v>
      </c>
      <c r="H46" s="13">
        <v>0</v>
      </c>
      <c r="I46" s="13">
        <v>0</v>
      </c>
      <c r="J46" s="38"/>
      <c r="K46" s="38"/>
      <c r="L46" s="38"/>
      <c r="M46" s="38"/>
      <c r="N46" s="38"/>
      <c r="O46" s="38"/>
      <c r="P46" s="37">
        <f t="shared" si="10"/>
        <v>3</v>
      </c>
      <c r="Q46" s="36">
        <f t="shared" si="11"/>
        <v>3</v>
      </c>
      <c r="R46" s="36">
        <f t="shared" si="12"/>
        <v>0</v>
      </c>
      <c r="S46" s="36">
        <f t="shared" si="13"/>
        <v>0</v>
      </c>
      <c r="T46" s="7"/>
      <c r="U46" s="34"/>
      <c r="X46" s="35">
        <f t="shared" si="19"/>
        <v>3</v>
      </c>
      <c r="Y46" s="31"/>
      <c r="Z46" s="31"/>
      <c r="AA46" s="31"/>
      <c r="AB46" s="35">
        <f t="shared" si="14"/>
        <v>3</v>
      </c>
      <c r="AC46" s="31"/>
      <c r="AD46" s="31"/>
      <c r="AE46" s="31"/>
      <c r="AF46" s="35">
        <f t="shared" si="15"/>
        <v>3</v>
      </c>
      <c r="AG46" s="31"/>
      <c r="AH46" s="31"/>
      <c r="AI46" s="31"/>
      <c r="AJ46" s="35">
        <f t="shared" si="16"/>
        <v>3</v>
      </c>
      <c r="AK46" s="31"/>
      <c r="AL46" s="31"/>
      <c r="AM46" s="31"/>
      <c r="AN46" s="35">
        <f t="shared" si="17"/>
        <v>3</v>
      </c>
      <c r="AO46" s="31"/>
      <c r="AP46" s="31"/>
      <c r="AQ46" s="31"/>
      <c r="AR46" s="35">
        <f t="shared" si="18"/>
        <v>3</v>
      </c>
      <c r="AT46"/>
    </row>
    <row r="47" spans="1:46" ht="15.75" thickBot="1" x14ac:dyDescent="0.3">
      <c r="A47" s="58" t="s">
        <v>76</v>
      </c>
      <c r="B47" s="58" t="s">
        <v>8</v>
      </c>
      <c r="C47" s="11">
        <v>178</v>
      </c>
      <c r="D47" s="12">
        <v>5.5</v>
      </c>
      <c r="E47" s="12">
        <v>5</v>
      </c>
      <c r="F47" s="12">
        <v>3</v>
      </c>
      <c r="G47" s="12">
        <v>2</v>
      </c>
      <c r="H47" s="12">
        <v>9.5</v>
      </c>
      <c r="I47" s="12">
        <v>8</v>
      </c>
      <c r="J47" s="38">
        <v>7.5</v>
      </c>
      <c r="K47" s="38"/>
      <c r="L47" s="38"/>
      <c r="M47" s="38"/>
      <c r="N47" s="38"/>
      <c r="O47" s="38"/>
      <c r="P47" s="52">
        <f t="shared" si="10"/>
        <v>35</v>
      </c>
      <c r="Q47" s="36">
        <f t="shared" si="11"/>
        <v>12.5</v>
      </c>
      <c r="R47" s="36">
        <f t="shared" si="12"/>
        <v>5</v>
      </c>
      <c r="S47" s="36">
        <f t="shared" si="13"/>
        <v>17.5</v>
      </c>
      <c r="T47" s="7"/>
      <c r="U47" s="34"/>
      <c r="X47" s="35">
        <f t="shared" si="19"/>
        <v>35</v>
      </c>
      <c r="Y47" s="31"/>
      <c r="Z47" s="31"/>
      <c r="AA47" s="31"/>
      <c r="AB47" s="35">
        <f t="shared" si="14"/>
        <v>35</v>
      </c>
      <c r="AC47" s="31"/>
      <c r="AD47" s="31"/>
      <c r="AE47" s="31"/>
      <c r="AF47" s="35">
        <f t="shared" si="15"/>
        <v>35</v>
      </c>
      <c r="AG47" s="31"/>
      <c r="AH47" s="31"/>
      <c r="AI47" s="31"/>
      <c r="AJ47" s="35">
        <f t="shared" si="16"/>
        <v>35</v>
      </c>
      <c r="AK47" s="31"/>
      <c r="AL47" s="31"/>
      <c r="AM47" s="31"/>
      <c r="AN47" s="35">
        <f t="shared" si="17"/>
        <v>35</v>
      </c>
      <c r="AO47" s="31"/>
      <c r="AP47" s="31"/>
      <c r="AQ47" s="31"/>
      <c r="AR47" s="35">
        <f t="shared" si="18"/>
        <v>35</v>
      </c>
      <c r="AT47"/>
    </row>
    <row r="48" spans="1:46" ht="15.75" thickBot="1" x14ac:dyDescent="0.3">
      <c r="A48" s="1" t="s">
        <v>77</v>
      </c>
      <c r="B48" s="1" t="s">
        <v>4</v>
      </c>
      <c r="C48" s="2">
        <v>568</v>
      </c>
      <c r="D48" s="9">
        <v>3</v>
      </c>
      <c r="E48" s="9">
        <v>0.5</v>
      </c>
      <c r="F48" s="13">
        <v>0</v>
      </c>
      <c r="G48" s="13">
        <v>0</v>
      </c>
      <c r="H48" s="13">
        <v>1</v>
      </c>
      <c r="I48" s="13">
        <v>0</v>
      </c>
      <c r="J48" s="38"/>
      <c r="K48" s="38"/>
      <c r="L48" s="38"/>
      <c r="M48" s="38"/>
      <c r="N48" s="38">
        <v>3</v>
      </c>
      <c r="O48" s="38">
        <v>1</v>
      </c>
      <c r="P48" s="37">
        <f t="shared" si="10"/>
        <v>7.5</v>
      </c>
      <c r="Q48" s="36">
        <f t="shared" si="11"/>
        <v>3.5</v>
      </c>
      <c r="R48" s="36">
        <f t="shared" si="12"/>
        <v>0</v>
      </c>
      <c r="S48" s="36">
        <f t="shared" si="13"/>
        <v>4</v>
      </c>
      <c r="T48" s="7"/>
      <c r="U48" s="34"/>
      <c r="X48" s="35">
        <f t="shared" si="19"/>
        <v>7.5</v>
      </c>
      <c r="Y48" s="31"/>
      <c r="Z48" s="31"/>
      <c r="AA48" s="31"/>
      <c r="AB48" s="35">
        <f t="shared" si="14"/>
        <v>7.5</v>
      </c>
      <c r="AC48" s="31">
        <v>0</v>
      </c>
      <c r="AD48" s="31">
        <v>0</v>
      </c>
      <c r="AE48" s="31">
        <v>0</v>
      </c>
      <c r="AF48" s="35">
        <f t="shared" si="15"/>
        <v>7.5</v>
      </c>
      <c r="AG48" s="31"/>
      <c r="AH48" s="31"/>
      <c r="AI48" s="31"/>
      <c r="AJ48" s="35">
        <f t="shared" si="16"/>
        <v>7.5</v>
      </c>
      <c r="AK48" s="31"/>
      <c r="AL48" s="31"/>
      <c r="AM48" s="31"/>
      <c r="AN48" s="35">
        <f t="shared" si="17"/>
        <v>7.5</v>
      </c>
      <c r="AO48" s="31"/>
      <c r="AP48" s="31"/>
      <c r="AQ48" s="31"/>
      <c r="AR48" s="35">
        <f t="shared" si="18"/>
        <v>7.5</v>
      </c>
      <c r="AT48"/>
    </row>
    <row r="49" spans="1:46" ht="15.75" thickBot="1" x14ac:dyDescent="0.3">
      <c r="A49" s="1" t="s">
        <v>78</v>
      </c>
      <c r="B49" s="1" t="s">
        <v>30</v>
      </c>
      <c r="C49" s="2">
        <v>179</v>
      </c>
      <c r="D49" s="9">
        <v>0</v>
      </c>
      <c r="E49" s="9">
        <v>0.5</v>
      </c>
      <c r="F49" s="13">
        <v>5</v>
      </c>
      <c r="G49" s="13">
        <v>0</v>
      </c>
      <c r="H49" s="13">
        <v>4</v>
      </c>
      <c r="I49" s="13">
        <v>0</v>
      </c>
      <c r="J49" s="38">
        <v>5</v>
      </c>
      <c r="K49" s="38">
        <v>5</v>
      </c>
      <c r="L49" s="38"/>
      <c r="M49" s="38"/>
      <c r="N49" s="38"/>
      <c r="O49" s="38"/>
      <c r="P49" s="37">
        <f t="shared" si="10"/>
        <v>19</v>
      </c>
      <c r="Q49" s="36">
        <f t="shared" si="11"/>
        <v>10</v>
      </c>
      <c r="R49" s="36">
        <f t="shared" si="12"/>
        <v>5</v>
      </c>
      <c r="S49" s="36">
        <f t="shared" si="13"/>
        <v>4</v>
      </c>
      <c r="T49" s="7"/>
      <c r="U49" s="34"/>
      <c r="X49" s="35">
        <f t="shared" si="19"/>
        <v>19</v>
      </c>
      <c r="Y49" s="31"/>
      <c r="Z49" s="31"/>
      <c r="AA49" s="31"/>
      <c r="AB49" s="35">
        <f t="shared" si="14"/>
        <v>19</v>
      </c>
      <c r="AC49" s="31">
        <v>0</v>
      </c>
      <c r="AD49" s="31">
        <v>0</v>
      </c>
      <c r="AE49" s="31">
        <v>0</v>
      </c>
      <c r="AF49" s="35">
        <f t="shared" si="15"/>
        <v>19</v>
      </c>
      <c r="AG49" s="31"/>
      <c r="AH49" s="31"/>
      <c r="AI49" s="31"/>
      <c r="AJ49" s="35">
        <f t="shared" si="16"/>
        <v>19</v>
      </c>
      <c r="AK49" s="31"/>
      <c r="AL49" s="31"/>
      <c r="AM49" s="31"/>
      <c r="AN49" s="35">
        <f t="shared" si="17"/>
        <v>19</v>
      </c>
      <c r="AO49" s="31"/>
      <c r="AP49" s="31"/>
      <c r="AQ49" s="31"/>
      <c r="AR49" s="35">
        <f t="shared" si="18"/>
        <v>19</v>
      </c>
      <c r="AT49"/>
    </row>
    <row r="50" spans="1:46" ht="15.75" thickBot="1" x14ac:dyDescent="0.3">
      <c r="A50" s="1" t="s">
        <v>79</v>
      </c>
      <c r="B50" s="1" t="s">
        <v>29</v>
      </c>
      <c r="C50" s="2">
        <v>180</v>
      </c>
      <c r="D50" s="9">
        <v>8</v>
      </c>
      <c r="E50" s="9">
        <v>0</v>
      </c>
      <c r="F50" s="13">
        <v>0</v>
      </c>
      <c r="G50" s="13">
        <v>0</v>
      </c>
      <c r="H50" s="13">
        <v>1</v>
      </c>
      <c r="I50" s="13">
        <v>0</v>
      </c>
      <c r="J50" s="38"/>
      <c r="K50" s="38"/>
      <c r="L50" s="38"/>
      <c r="M50" s="38"/>
      <c r="N50" s="38"/>
      <c r="O50" s="38"/>
      <c r="P50" s="37">
        <f t="shared" si="10"/>
        <v>9</v>
      </c>
      <c r="Q50" s="36">
        <f t="shared" si="11"/>
        <v>8</v>
      </c>
      <c r="R50" s="36">
        <f t="shared" si="12"/>
        <v>0</v>
      </c>
      <c r="S50" s="36">
        <f t="shared" si="13"/>
        <v>1</v>
      </c>
      <c r="T50" s="7"/>
      <c r="U50" s="34"/>
      <c r="X50" s="35">
        <f t="shared" si="19"/>
        <v>9</v>
      </c>
      <c r="Y50" s="31"/>
      <c r="Z50" s="31"/>
      <c r="AA50" s="31"/>
      <c r="AB50" s="35">
        <f t="shared" si="14"/>
        <v>9</v>
      </c>
      <c r="AC50" s="31"/>
      <c r="AD50" s="31"/>
      <c r="AE50" s="31"/>
      <c r="AF50" s="35">
        <f t="shared" si="15"/>
        <v>9</v>
      </c>
      <c r="AG50" s="31"/>
      <c r="AH50" s="31"/>
      <c r="AI50" s="31"/>
      <c r="AJ50" s="35">
        <f t="shared" si="16"/>
        <v>9</v>
      </c>
      <c r="AK50" s="31"/>
      <c r="AL50" s="31"/>
      <c r="AM50" s="31"/>
      <c r="AN50" s="35">
        <f t="shared" si="17"/>
        <v>9</v>
      </c>
      <c r="AO50" s="31"/>
      <c r="AP50" s="31"/>
      <c r="AQ50" s="31"/>
      <c r="AR50" s="35">
        <f t="shared" si="18"/>
        <v>9</v>
      </c>
      <c r="AT50"/>
    </row>
    <row r="51" spans="1:46" ht="15.75" thickBot="1" x14ac:dyDescent="0.3">
      <c r="A51" s="1" t="s">
        <v>79</v>
      </c>
      <c r="B51" s="1" t="s">
        <v>4</v>
      </c>
      <c r="C51" s="2">
        <v>577</v>
      </c>
      <c r="D51" s="9">
        <v>0</v>
      </c>
      <c r="E51" s="9">
        <v>0</v>
      </c>
      <c r="F51" s="13">
        <v>0</v>
      </c>
      <c r="G51" s="13">
        <v>0</v>
      </c>
      <c r="H51" s="13">
        <v>0</v>
      </c>
      <c r="I51" s="13">
        <v>0</v>
      </c>
      <c r="J51" s="38"/>
      <c r="K51" s="38"/>
      <c r="L51" s="38"/>
      <c r="M51" s="38"/>
      <c r="N51" s="38"/>
      <c r="O51" s="38"/>
      <c r="P51" s="37">
        <f t="shared" si="10"/>
        <v>0</v>
      </c>
      <c r="Q51" s="36">
        <f t="shared" si="11"/>
        <v>0</v>
      </c>
      <c r="R51" s="36">
        <f t="shared" si="12"/>
        <v>0</v>
      </c>
      <c r="S51" s="36">
        <f t="shared" si="13"/>
        <v>0</v>
      </c>
      <c r="T51" s="7"/>
      <c r="U51" s="34"/>
      <c r="X51" s="35">
        <f t="shared" si="19"/>
        <v>0</v>
      </c>
      <c r="Y51" s="31"/>
      <c r="Z51" s="31"/>
      <c r="AA51" s="31"/>
      <c r="AB51" s="35">
        <f t="shared" si="14"/>
        <v>0</v>
      </c>
      <c r="AC51" s="31"/>
      <c r="AD51" s="31"/>
      <c r="AE51" s="31"/>
      <c r="AF51" s="35">
        <f t="shared" si="15"/>
        <v>0</v>
      </c>
      <c r="AG51" s="31"/>
      <c r="AH51" s="31"/>
      <c r="AI51" s="31"/>
      <c r="AJ51" s="35">
        <f t="shared" si="16"/>
        <v>0</v>
      </c>
      <c r="AK51" s="31"/>
      <c r="AL51" s="31"/>
      <c r="AM51" s="31"/>
      <c r="AN51" s="35">
        <f t="shared" si="17"/>
        <v>0</v>
      </c>
      <c r="AO51" s="31"/>
      <c r="AP51" s="31"/>
      <c r="AQ51" s="31"/>
      <c r="AR51" s="35">
        <f t="shared" si="18"/>
        <v>0</v>
      </c>
      <c r="AT51"/>
    </row>
    <row r="52" spans="1:46" ht="15.75" thickBot="1" x14ac:dyDescent="0.3">
      <c r="A52" s="1" t="s">
        <v>79</v>
      </c>
      <c r="B52" s="1" t="s">
        <v>7</v>
      </c>
      <c r="C52" s="2">
        <v>181</v>
      </c>
      <c r="D52" s="9">
        <v>2.5</v>
      </c>
      <c r="E52" s="9">
        <v>0.5</v>
      </c>
      <c r="F52" s="13">
        <v>0</v>
      </c>
      <c r="G52" s="13">
        <v>0</v>
      </c>
      <c r="H52" s="13">
        <v>0</v>
      </c>
      <c r="I52" s="13">
        <v>0</v>
      </c>
      <c r="J52" s="38"/>
      <c r="K52" s="38"/>
      <c r="L52" s="38"/>
      <c r="M52" s="38"/>
      <c r="N52" s="38"/>
      <c r="O52" s="38"/>
      <c r="P52" s="37">
        <f t="shared" si="10"/>
        <v>3</v>
      </c>
      <c r="Q52" s="36">
        <f t="shared" si="11"/>
        <v>3</v>
      </c>
      <c r="R52" s="36">
        <f t="shared" si="12"/>
        <v>0</v>
      </c>
      <c r="S52" s="36">
        <f t="shared" si="13"/>
        <v>0</v>
      </c>
      <c r="T52" s="7"/>
      <c r="U52" s="34"/>
      <c r="X52" s="35">
        <f t="shared" si="19"/>
        <v>3</v>
      </c>
      <c r="Y52" s="31"/>
      <c r="Z52" s="31"/>
      <c r="AA52" s="31"/>
      <c r="AB52" s="35">
        <f t="shared" si="14"/>
        <v>3</v>
      </c>
      <c r="AC52" s="31"/>
      <c r="AD52" s="31"/>
      <c r="AE52" s="31"/>
      <c r="AF52" s="35">
        <f t="shared" si="15"/>
        <v>3</v>
      </c>
      <c r="AG52" s="31"/>
      <c r="AH52" s="31"/>
      <c r="AI52" s="31"/>
      <c r="AJ52" s="35">
        <f t="shared" si="16"/>
        <v>3</v>
      </c>
      <c r="AK52" s="31"/>
      <c r="AL52" s="31"/>
      <c r="AM52" s="31"/>
      <c r="AN52" s="35">
        <f t="shared" si="17"/>
        <v>3</v>
      </c>
      <c r="AO52" s="31"/>
      <c r="AP52" s="31"/>
      <c r="AQ52" s="31"/>
      <c r="AR52" s="35">
        <f t="shared" si="18"/>
        <v>3</v>
      </c>
      <c r="AT52"/>
    </row>
    <row r="53" spans="1:46" ht="15.75" thickBot="1" x14ac:dyDescent="0.3">
      <c r="A53" s="1" t="s">
        <v>79</v>
      </c>
      <c r="B53" s="1" t="s">
        <v>28</v>
      </c>
      <c r="C53" s="2">
        <v>182</v>
      </c>
      <c r="D53" s="9">
        <v>3</v>
      </c>
      <c r="E53" s="9">
        <v>0</v>
      </c>
      <c r="F53" s="13">
        <v>0</v>
      </c>
      <c r="G53" s="13">
        <v>1.5</v>
      </c>
      <c r="H53" s="13">
        <v>4</v>
      </c>
      <c r="I53" s="13">
        <v>5</v>
      </c>
      <c r="J53" s="38"/>
      <c r="K53" s="38">
        <v>5</v>
      </c>
      <c r="L53" s="38"/>
      <c r="M53" s="38"/>
      <c r="N53" s="38">
        <v>10</v>
      </c>
      <c r="O53" s="40">
        <v>10</v>
      </c>
      <c r="P53" s="39">
        <f t="shared" si="10"/>
        <v>29.5</v>
      </c>
      <c r="Q53" s="36">
        <f t="shared" si="11"/>
        <v>8</v>
      </c>
      <c r="R53" s="36">
        <f t="shared" si="12"/>
        <v>1.5</v>
      </c>
      <c r="S53" s="36">
        <f t="shared" si="13"/>
        <v>20</v>
      </c>
      <c r="T53" s="7"/>
      <c r="U53" s="34"/>
      <c r="X53" s="35">
        <f t="shared" si="19"/>
        <v>29.5</v>
      </c>
      <c r="Y53" s="31"/>
      <c r="Z53" s="31"/>
      <c r="AA53" s="31"/>
      <c r="AB53" s="35">
        <f t="shared" si="14"/>
        <v>29.5</v>
      </c>
      <c r="AC53" s="31"/>
      <c r="AD53" s="31"/>
      <c r="AE53" s="31"/>
      <c r="AF53" s="35">
        <f t="shared" si="15"/>
        <v>29.5</v>
      </c>
      <c r="AG53" s="31"/>
      <c r="AH53" s="31"/>
      <c r="AI53" s="31"/>
      <c r="AJ53" s="35">
        <f t="shared" si="16"/>
        <v>29.5</v>
      </c>
      <c r="AK53" s="31"/>
      <c r="AL53" s="31"/>
      <c r="AM53" s="31"/>
      <c r="AN53" s="35">
        <f t="shared" si="17"/>
        <v>29.5</v>
      </c>
      <c r="AO53" s="31"/>
      <c r="AP53" s="31"/>
      <c r="AQ53" s="31"/>
      <c r="AR53" s="35">
        <f t="shared" si="18"/>
        <v>29.5</v>
      </c>
      <c r="AT53"/>
    </row>
    <row r="54" spans="1:46" ht="15.75" thickBot="1" x14ac:dyDescent="0.3">
      <c r="A54" s="1" t="s">
        <v>79</v>
      </c>
      <c r="B54" s="1" t="s">
        <v>35</v>
      </c>
      <c r="C54" s="2">
        <v>183</v>
      </c>
      <c r="D54" s="9">
        <v>0</v>
      </c>
      <c r="E54" s="9">
        <v>0</v>
      </c>
      <c r="F54" s="13">
        <v>0</v>
      </c>
      <c r="G54" s="13">
        <v>0</v>
      </c>
      <c r="H54" s="13">
        <v>0</v>
      </c>
      <c r="I54" s="13">
        <v>0</v>
      </c>
      <c r="J54" s="38"/>
      <c r="K54" s="38"/>
      <c r="L54" s="38"/>
      <c r="M54" s="38"/>
      <c r="N54" s="38"/>
      <c r="O54" s="38"/>
      <c r="P54" s="37">
        <f t="shared" si="10"/>
        <v>0</v>
      </c>
      <c r="Q54" s="36">
        <f t="shared" si="11"/>
        <v>0</v>
      </c>
      <c r="R54" s="36">
        <f t="shared" si="12"/>
        <v>0</v>
      </c>
      <c r="S54" s="36">
        <f t="shared" si="13"/>
        <v>0</v>
      </c>
      <c r="T54" s="7"/>
      <c r="U54" s="34"/>
      <c r="X54" s="35">
        <f t="shared" si="19"/>
        <v>0</v>
      </c>
      <c r="Y54" s="31"/>
      <c r="Z54" s="31"/>
      <c r="AA54" s="31"/>
      <c r="AB54" s="35">
        <f t="shared" si="14"/>
        <v>0</v>
      </c>
      <c r="AC54" s="31"/>
      <c r="AD54" s="31"/>
      <c r="AE54" s="31"/>
      <c r="AF54" s="35">
        <f t="shared" si="15"/>
        <v>0</v>
      </c>
      <c r="AG54" s="31"/>
      <c r="AH54" s="31"/>
      <c r="AI54" s="31"/>
      <c r="AJ54" s="35">
        <f t="shared" si="16"/>
        <v>0</v>
      </c>
      <c r="AK54" s="31"/>
      <c r="AL54" s="31"/>
      <c r="AM54" s="31"/>
      <c r="AN54" s="35">
        <f t="shared" si="17"/>
        <v>0</v>
      </c>
      <c r="AO54" s="31"/>
      <c r="AP54" s="31"/>
      <c r="AQ54" s="31"/>
      <c r="AR54" s="35">
        <f t="shared" si="18"/>
        <v>0</v>
      </c>
      <c r="AT54"/>
    </row>
    <row r="55" spans="1:46" ht="15.75" thickBot="1" x14ac:dyDescent="0.3">
      <c r="A55" s="1" t="s">
        <v>80</v>
      </c>
      <c r="B55" s="1" t="s">
        <v>3</v>
      </c>
      <c r="C55" s="2">
        <v>184</v>
      </c>
      <c r="D55" s="9">
        <v>5</v>
      </c>
      <c r="E55" s="9">
        <v>0</v>
      </c>
      <c r="F55" s="13">
        <v>5</v>
      </c>
      <c r="G55" s="13">
        <v>0</v>
      </c>
      <c r="H55" s="13">
        <v>5</v>
      </c>
      <c r="I55" s="13">
        <v>0</v>
      </c>
      <c r="J55" s="38"/>
      <c r="K55" s="38">
        <v>6</v>
      </c>
      <c r="L55" s="38"/>
      <c r="M55" s="38"/>
      <c r="N55" s="38"/>
      <c r="O55" s="38">
        <v>3</v>
      </c>
      <c r="P55" s="37">
        <f t="shared" si="10"/>
        <v>24</v>
      </c>
      <c r="Q55" s="36">
        <f t="shared" si="11"/>
        <v>11</v>
      </c>
      <c r="R55" s="36">
        <f t="shared" si="12"/>
        <v>5</v>
      </c>
      <c r="S55" s="36">
        <f t="shared" si="13"/>
        <v>8</v>
      </c>
      <c r="T55" s="7"/>
      <c r="U55" s="34"/>
      <c r="X55" s="35">
        <f t="shared" si="19"/>
        <v>24</v>
      </c>
      <c r="Y55" s="31"/>
      <c r="Z55" s="31"/>
      <c r="AA55" s="31"/>
      <c r="AB55" s="35">
        <f t="shared" si="14"/>
        <v>24</v>
      </c>
      <c r="AC55" s="31">
        <v>0</v>
      </c>
      <c r="AD55" s="31">
        <v>5</v>
      </c>
      <c r="AE55" s="31">
        <v>0</v>
      </c>
      <c r="AF55" s="35">
        <f t="shared" si="15"/>
        <v>24</v>
      </c>
      <c r="AG55" s="31"/>
      <c r="AH55" s="31"/>
      <c r="AI55" s="31"/>
      <c r="AJ55" s="35">
        <f t="shared" si="16"/>
        <v>24</v>
      </c>
      <c r="AK55" s="31"/>
      <c r="AL55" s="31"/>
      <c r="AM55" s="31"/>
      <c r="AN55" s="35">
        <f t="shared" si="17"/>
        <v>24</v>
      </c>
      <c r="AO55" s="31"/>
      <c r="AP55" s="31"/>
      <c r="AQ55" s="31"/>
      <c r="AR55" s="35">
        <f t="shared" si="18"/>
        <v>24</v>
      </c>
      <c r="AT55"/>
    </row>
    <row r="56" spans="1:46" ht="15.75" thickBot="1" x14ac:dyDescent="0.3">
      <c r="A56" s="1" t="s">
        <v>80</v>
      </c>
      <c r="B56" s="1" t="s">
        <v>32</v>
      </c>
      <c r="C56" s="2">
        <v>185</v>
      </c>
      <c r="D56" s="9">
        <v>3.5</v>
      </c>
      <c r="E56" s="9">
        <v>1</v>
      </c>
      <c r="F56" s="13">
        <v>0</v>
      </c>
      <c r="G56" s="13">
        <v>0</v>
      </c>
      <c r="H56" s="13">
        <v>2</v>
      </c>
      <c r="I56" s="13">
        <v>0</v>
      </c>
      <c r="J56" s="38"/>
      <c r="K56" s="38">
        <v>3</v>
      </c>
      <c r="L56" s="38"/>
      <c r="M56" s="38"/>
      <c r="N56" s="38"/>
      <c r="O56" s="38">
        <v>1</v>
      </c>
      <c r="P56" s="37">
        <f t="shared" si="10"/>
        <v>9.5</v>
      </c>
      <c r="Q56" s="36">
        <f t="shared" si="11"/>
        <v>6.5</v>
      </c>
      <c r="R56" s="36">
        <f t="shared" si="12"/>
        <v>0</v>
      </c>
      <c r="S56" s="36">
        <f t="shared" si="13"/>
        <v>3</v>
      </c>
      <c r="T56" s="7"/>
      <c r="U56" s="34"/>
      <c r="X56" s="35">
        <f t="shared" si="19"/>
        <v>9.5</v>
      </c>
      <c r="Y56" s="31"/>
      <c r="Z56" s="31"/>
      <c r="AA56" s="31"/>
      <c r="AB56" s="35">
        <f t="shared" si="14"/>
        <v>9.5</v>
      </c>
      <c r="AC56" s="31"/>
      <c r="AD56" s="31"/>
      <c r="AE56" s="31"/>
      <c r="AF56" s="35">
        <f t="shared" si="15"/>
        <v>9.5</v>
      </c>
      <c r="AG56" s="31"/>
      <c r="AH56" s="31"/>
      <c r="AI56" s="31"/>
      <c r="AJ56" s="35">
        <f t="shared" si="16"/>
        <v>9.5</v>
      </c>
      <c r="AK56" s="31"/>
      <c r="AL56" s="31"/>
      <c r="AM56" s="31"/>
      <c r="AN56" s="35">
        <f t="shared" si="17"/>
        <v>9.5</v>
      </c>
      <c r="AO56" s="31"/>
      <c r="AP56" s="31"/>
      <c r="AQ56" s="31"/>
      <c r="AR56" s="35">
        <f t="shared" si="18"/>
        <v>9.5</v>
      </c>
      <c r="AT56"/>
    </row>
    <row r="57" spans="1:46" ht="15.75" thickBot="1" x14ac:dyDescent="0.3">
      <c r="A57" s="1" t="s">
        <v>80</v>
      </c>
      <c r="B57" s="1" t="s">
        <v>81</v>
      </c>
      <c r="C57" s="2">
        <v>186</v>
      </c>
      <c r="D57" s="9">
        <v>1.5</v>
      </c>
      <c r="E57" s="9">
        <v>2</v>
      </c>
      <c r="F57" s="13">
        <v>0</v>
      </c>
      <c r="G57" s="13">
        <v>0</v>
      </c>
      <c r="H57" s="13">
        <v>2</v>
      </c>
      <c r="I57" s="13">
        <v>0</v>
      </c>
      <c r="J57" s="38">
        <v>5</v>
      </c>
      <c r="K57" s="38"/>
      <c r="L57" s="38"/>
      <c r="M57" s="38"/>
      <c r="N57" s="38"/>
      <c r="O57" s="38"/>
      <c r="P57" s="37">
        <f t="shared" si="10"/>
        <v>9</v>
      </c>
      <c r="Q57" s="36">
        <f t="shared" si="11"/>
        <v>7</v>
      </c>
      <c r="R57" s="36">
        <f t="shared" si="12"/>
        <v>0</v>
      </c>
      <c r="S57" s="36">
        <f t="shared" si="13"/>
        <v>2</v>
      </c>
      <c r="T57" s="7"/>
      <c r="U57" s="34"/>
      <c r="X57" s="35">
        <f t="shared" si="19"/>
        <v>9</v>
      </c>
      <c r="Y57" s="31"/>
      <c r="Z57" s="31"/>
      <c r="AA57" s="31"/>
      <c r="AB57" s="35">
        <f t="shared" si="14"/>
        <v>9</v>
      </c>
      <c r="AC57" s="31"/>
      <c r="AD57" s="31"/>
      <c r="AE57" s="31"/>
      <c r="AF57" s="35">
        <f t="shared" si="15"/>
        <v>9</v>
      </c>
      <c r="AG57" s="31"/>
      <c r="AH57" s="31"/>
      <c r="AI57" s="31"/>
      <c r="AJ57" s="35">
        <f t="shared" si="16"/>
        <v>9</v>
      </c>
      <c r="AK57" s="31"/>
      <c r="AL57" s="31"/>
      <c r="AM57" s="31"/>
      <c r="AN57" s="35">
        <f t="shared" si="17"/>
        <v>9</v>
      </c>
      <c r="AO57" s="31"/>
      <c r="AP57" s="31"/>
      <c r="AQ57" s="31"/>
      <c r="AR57" s="35">
        <f t="shared" si="18"/>
        <v>9</v>
      </c>
      <c r="AT57"/>
    </row>
    <row r="58" spans="1:46" ht="15.75" thickBot="1" x14ac:dyDescent="0.3">
      <c r="A58" s="58" t="s">
        <v>80</v>
      </c>
      <c r="B58" s="58" t="s">
        <v>17</v>
      </c>
      <c r="C58" s="11">
        <v>187</v>
      </c>
      <c r="D58" s="12">
        <v>10</v>
      </c>
      <c r="E58" s="12">
        <v>4</v>
      </c>
      <c r="F58" s="12">
        <v>5</v>
      </c>
      <c r="G58" s="12">
        <v>8</v>
      </c>
      <c r="H58" s="12">
        <v>2</v>
      </c>
      <c r="I58" s="12">
        <v>9</v>
      </c>
      <c r="J58" s="38"/>
      <c r="K58" s="38"/>
      <c r="L58" s="38"/>
      <c r="M58" s="38"/>
      <c r="N58" s="38"/>
      <c r="O58" s="38"/>
      <c r="P58" s="52">
        <f t="shared" si="10"/>
        <v>38</v>
      </c>
      <c r="Q58" s="36">
        <f t="shared" si="11"/>
        <v>14</v>
      </c>
      <c r="R58" s="36">
        <f t="shared" si="12"/>
        <v>13</v>
      </c>
      <c r="S58" s="36">
        <f t="shared" si="13"/>
        <v>11</v>
      </c>
      <c r="T58" s="7"/>
      <c r="U58" s="34"/>
      <c r="X58" s="35">
        <f t="shared" si="19"/>
        <v>38</v>
      </c>
      <c r="Y58" s="31"/>
      <c r="Z58" s="31"/>
      <c r="AA58" s="31"/>
      <c r="AB58" s="35">
        <f t="shared" si="14"/>
        <v>38</v>
      </c>
      <c r="AC58" s="31"/>
      <c r="AD58" s="31"/>
      <c r="AE58" s="31"/>
      <c r="AF58" s="35">
        <f t="shared" si="15"/>
        <v>38</v>
      </c>
      <c r="AG58" s="31"/>
      <c r="AH58" s="31"/>
      <c r="AI58" s="31"/>
      <c r="AJ58" s="35">
        <f t="shared" si="16"/>
        <v>38</v>
      </c>
      <c r="AK58" s="31"/>
      <c r="AL58" s="31"/>
      <c r="AM58" s="31"/>
      <c r="AN58" s="35">
        <f t="shared" si="17"/>
        <v>38</v>
      </c>
      <c r="AO58" s="31"/>
      <c r="AP58" s="31"/>
      <c r="AQ58" s="31"/>
      <c r="AR58" s="35">
        <f t="shared" si="18"/>
        <v>38</v>
      </c>
      <c r="AT58"/>
    </row>
    <row r="59" spans="1:46" ht="15.75" thickBot="1" x14ac:dyDescent="0.3">
      <c r="A59" s="1" t="s">
        <v>80</v>
      </c>
      <c r="B59" s="1" t="s">
        <v>82</v>
      </c>
      <c r="C59" s="2">
        <v>553</v>
      </c>
      <c r="D59" s="9">
        <v>7.5</v>
      </c>
      <c r="E59" s="9">
        <v>0</v>
      </c>
      <c r="F59" s="13">
        <v>0</v>
      </c>
      <c r="G59" s="13">
        <v>0</v>
      </c>
      <c r="H59" s="13">
        <v>0</v>
      </c>
      <c r="I59" s="13">
        <v>0</v>
      </c>
      <c r="J59" s="38"/>
      <c r="K59" s="38"/>
      <c r="L59" s="38"/>
      <c r="M59" s="38"/>
      <c r="N59" s="38"/>
      <c r="O59" s="38"/>
      <c r="P59" s="37">
        <f t="shared" si="10"/>
        <v>7.5</v>
      </c>
      <c r="Q59" s="36">
        <f t="shared" si="11"/>
        <v>7.5</v>
      </c>
      <c r="R59" s="36">
        <f t="shared" si="12"/>
        <v>0</v>
      </c>
      <c r="S59" s="36">
        <f t="shared" si="13"/>
        <v>0</v>
      </c>
      <c r="T59" s="7"/>
      <c r="U59" s="34"/>
      <c r="X59" s="35">
        <f t="shared" si="19"/>
        <v>7.5</v>
      </c>
      <c r="Y59" s="31"/>
      <c r="Z59" s="31"/>
      <c r="AA59" s="31"/>
      <c r="AB59" s="35">
        <f t="shared" si="14"/>
        <v>7.5</v>
      </c>
      <c r="AC59" s="31"/>
      <c r="AD59" s="31"/>
      <c r="AE59" s="31"/>
      <c r="AF59" s="35">
        <f t="shared" si="15"/>
        <v>7.5</v>
      </c>
      <c r="AG59" s="31"/>
      <c r="AH59" s="31"/>
      <c r="AI59" s="31"/>
      <c r="AJ59" s="35">
        <f t="shared" si="16"/>
        <v>7.5</v>
      </c>
      <c r="AK59" s="31"/>
      <c r="AL59" s="31"/>
      <c r="AM59" s="31"/>
      <c r="AN59" s="35">
        <f t="shared" si="17"/>
        <v>7.5</v>
      </c>
      <c r="AO59" s="31"/>
      <c r="AP59" s="31"/>
      <c r="AQ59" s="31"/>
      <c r="AR59" s="35">
        <f t="shared" si="18"/>
        <v>7.5</v>
      </c>
      <c r="AT59"/>
    </row>
    <row r="60" spans="1:46" ht="15.75" thickBot="1" x14ac:dyDescent="0.3">
      <c r="A60" s="1" t="s">
        <v>80</v>
      </c>
      <c r="B60" s="1" t="s">
        <v>26</v>
      </c>
      <c r="C60" s="2">
        <v>188</v>
      </c>
      <c r="D60" s="9">
        <v>3</v>
      </c>
      <c r="E60" s="9">
        <v>0</v>
      </c>
      <c r="F60" s="13">
        <v>0</v>
      </c>
      <c r="G60" s="13">
        <v>7</v>
      </c>
      <c r="H60" s="13">
        <v>6</v>
      </c>
      <c r="I60" s="13">
        <v>0</v>
      </c>
      <c r="J60" s="38"/>
      <c r="K60" s="38"/>
      <c r="L60" s="38"/>
      <c r="M60" s="38"/>
      <c r="N60" s="38"/>
      <c r="O60" s="38"/>
      <c r="P60" s="37">
        <f t="shared" si="10"/>
        <v>16</v>
      </c>
      <c r="Q60" s="36">
        <f t="shared" si="11"/>
        <v>3</v>
      </c>
      <c r="R60" s="36">
        <f t="shared" si="12"/>
        <v>7</v>
      </c>
      <c r="S60" s="36">
        <f t="shared" si="13"/>
        <v>6</v>
      </c>
      <c r="T60" s="7"/>
      <c r="U60" s="34"/>
      <c r="X60" s="35">
        <f t="shared" si="19"/>
        <v>16</v>
      </c>
      <c r="Y60" s="31"/>
      <c r="Z60" s="31"/>
      <c r="AA60" s="31"/>
      <c r="AB60" s="35">
        <f t="shared" si="14"/>
        <v>16</v>
      </c>
      <c r="AC60" s="31"/>
      <c r="AD60" s="31"/>
      <c r="AE60" s="31"/>
      <c r="AF60" s="35">
        <f t="shared" si="15"/>
        <v>16</v>
      </c>
      <c r="AG60" s="31"/>
      <c r="AH60" s="31"/>
      <c r="AI60" s="31"/>
      <c r="AJ60" s="35">
        <f t="shared" si="16"/>
        <v>16</v>
      </c>
      <c r="AK60" s="31"/>
      <c r="AL60" s="31"/>
      <c r="AM60" s="31"/>
      <c r="AN60" s="35">
        <f t="shared" si="17"/>
        <v>16</v>
      </c>
      <c r="AO60" s="31"/>
      <c r="AP60" s="31"/>
      <c r="AQ60" s="31"/>
      <c r="AR60" s="35">
        <f t="shared" si="18"/>
        <v>16</v>
      </c>
      <c r="AT60"/>
    </row>
    <row r="61" spans="1:46" ht="15.75" thickBot="1" x14ac:dyDescent="0.3">
      <c r="A61" s="1" t="s">
        <v>80</v>
      </c>
      <c r="B61" s="1" t="s">
        <v>5</v>
      </c>
      <c r="C61" s="2">
        <v>189</v>
      </c>
      <c r="D61" s="9">
        <v>1</v>
      </c>
      <c r="E61" s="9">
        <v>4</v>
      </c>
      <c r="F61" s="13">
        <v>0</v>
      </c>
      <c r="G61" s="13">
        <v>9</v>
      </c>
      <c r="H61" s="13">
        <v>2.5</v>
      </c>
      <c r="I61" s="13">
        <v>0</v>
      </c>
      <c r="J61" s="38">
        <v>5</v>
      </c>
      <c r="K61" s="38"/>
      <c r="L61" s="38">
        <v>1</v>
      </c>
      <c r="M61" s="38"/>
      <c r="N61" s="38"/>
      <c r="O61" s="38"/>
      <c r="P61" s="37">
        <f t="shared" si="10"/>
        <v>21.5</v>
      </c>
      <c r="Q61" s="36">
        <f t="shared" si="11"/>
        <v>9</v>
      </c>
      <c r="R61" s="36">
        <f t="shared" si="12"/>
        <v>10</v>
      </c>
      <c r="S61" s="36">
        <f t="shared" si="13"/>
        <v>2.5</v>
      </c>
      <c r="T61" s="7"/>
      <c r="U61" s="34"/>
      <c r="X61" s="35">
        <f t="shared" si="19"/>
        <v>21.5</v>
      </c>
      <c r="Y61" s="31"/>
      <c r="Z61" s="31"/>
      <c r="AA61" s="31">
        <v>5</v>
      </c>
      <c r="AB61" s="35">
        <f t="shared" si="14"/>
        <v>24</v>
      </c>
      <c r="AC61" s="31">
        <v>0</v>
      </c>
      <c r="AD61" s="31">
        <v>0</v>
      </c>
      <c r="AE61" s="31">
        <v>7</v>
      </c>
      <c r="AF61" s="35">
        <f t="shared" si="15"/>
        <v>26</v>
      </c>
      <c r="AG61" s="31"/>
      <c r="AH61" s="31"/>
      <c r="AI61" s="31"/>
      <c r="AJ61" s="35">
        <f t="shared" si="16"/>
        <v>26</v>
      </c>
      <c r="AK61" s="31"/>
      <c r="AL61" s="31"/>
      <c r="AM61" s="31"/>
      <c r="AN61" s="35">
        <f t="shared" si="17"/>
        <v>26</v>
      </c>
      <c r="AO61" s="31"/>
      <c r="AP61" s="31"/>
      <c r="AQ61" s="31"/>
      <c r="AR61" s="35">
        <f t="shared" si="18"/>
        <v>26</v>
      </c>
      <c r="AT61"/>
    </row>
    <row r="62" spans="1:46" ht="15.75" thickBot="1" x14ac:dyDescent="0.3">
      <c r="A62" s="58" t="s">
        <v>80</v>
      </c>
      <c r="B62" s="58" t="s">
        <v>31</v>
      </c>
      <c r="C62" s="11">
        <v>190</v>
      </c>
      <c r="D62" s="12">
        <v>8</v>
      </c>
      <c r="E62" s="12">
        <v>5</v>
      </c>
      <c r="F62" s="12">
        <v>9</v>
      </c>
      <c r="G62" s="12">
        <v>9</v>
      </c>
      <c r="H62" s="12">
        <v>10</v>
      </c>
      <c r="I62" s="12">
        <v>10</v>
      </c>
      <c r="J62" s="38"/>
      <c r="K62" s="38">
        <v>10</v>
      </c>
      <c r="L62" s="38"/>
      <c r="M62" s="38"/>
      <c r="N62" s="38"/>
      <c r="O62" s="38"/>
      <c r="P62" s="53">
        <f t="shared" si="10"/>
        <v>56</v>
      </c>
      <c r="Q62" s="36">
        <f t="shared" si="11"/>
        <v>18</v>
      </c>
      <c r="R62" s="36">
        <f t="shared" si="12"/>
        <v>18</v>
      </c>
      <c r="S62" s="36">
        <f t="shared" si="13"/>
        <v>20</v>
      </c>
      <c r="T62" s="7"/>
      <c r="U62" s="34"/>
      <c r="X62" s="35">
        <f t="shared" si="19"/>
        <v>56</v>
      </c>
      <c r="Y62" s="31"/>
      <c r="Z62" s="31"/>
      <c r="AA62" s="31"/>
      <c r="AB62" s="35">
        <f t="shared" si="14"/>
        <v>56</v>
      </c>
      <c r="AC62" s="31"/>
      <c r="AD62" s="31"/>
      <c r="AE62" s="31"/>
      <c r="AF62" s="35">
        <f t="shared" si="15"/>
        <v>56</v>
      </c>
      <c r="AG62" s="31"/>
      <c r="AH62" s="31"/>
      <c r="AI62" s="31"/>
      <c r="AJ62" s="35">
        <f t="shared" si="16"/>
        <v>56</v>
      </c>
      <c r="AK62" s="31"/>
      <c r="AL62" s="31"/>
      <c r="AM62" s="31"/>
      <c r="AN62" s="35">
        <f t="shared" si="17"/>
        <v>56</v>
      </c>
      <c r="AO62" s="31"/>
      <c r="AP62" s="31"/>
      <c r="AQ62" s="31"/>
      <c r="AR62" s="35">
        <f t="shared" si="18"/>
        <v>56</v>
      </c>
      <c r="AT62"/>
    </row>
    <row r="63" spans="1:46" ht="15.75" thickBot="1" x14ac:dyDescent="0.3">
      <c r="A63" s="58" t="s">
        <v>80</v>
      </c>
      <c r="B63" s="58" t="s">
        <v>15</v>
      </c>
      <c r="C63" s="11">
        <v>191</v>
      </c>
      <c r="D63" s="12">
        <v>5</v>
      </c>
      <c r="E63" s="12">
        <v>3.5</v>
      </c>
      <c r="F63" s="12">
        <v>5</v>
      </c>
      <c r="G63" s="12">
        <v>0</v>
      </c>
      <c r="H63" s="12">
        <v>9.5</v>
      </c>
      <c r="I63" s="12">
        <v>3</v>
      </c>
      <c r="J63" s="38"/>
      <c r="K63" s="38">
        <v>10</v>
      </c>
      <c r="L63" s="38"/>
      <c r="M63" s="38">
        <v>3</v>
      </c>
      <c r="N63" s="38"/>
      <c r="O63" s="40"/>
      <c r="P63" s="39">
        <f t="shared" si="10"/>
        <v>35.5</v>
      </c>
      <c r="Q63" s="36">
        <f t="shared" si="11"/>
        <v>15</v>
      </c>
      <c r="R63" s="36">
        <f t="shared" si="12"/>
        <v>8</v>
      </c>
      <c r="S63" s="36">
        <f t="shared" si="13"/>
        <v>12.5</v>
      </c>
      <c r="T63" s="7"/>
      <c r="U63" s="34"/>
      <c r="X63" s="35">
        <f t="shared" si="19"/>
        <v>35.5</v>
      </c>
      <c r="Y63" s="31"/>
      <c r="Z63" s="31"/>
      <c r="AA63" s="31"/>
      <c r="AB63" s="35">
        <f t="shared" si="14"/>
        <v>35.5</v>
      </c>
      <c r="AC63" s="31"/>
      <c r="AD63" s="31"/>
      <c r="AE63" s="31"/>
      <c r="AF63" s="35">
        <f t="shared" si="15"/>
        <v>35.5</v>
      </c>
      <c r="AG63" s="31"/>
      <c r="AH63" s="31"/>
      <c r="AI63" s="31"/>
      <c r="AJ63" s="35">
        <f t="shared" si="16"/>
        <v>35.5</v>
      </c>
      <c r="AK63" s="31"/>
      <c r="AL63" s="31"/>
      <c r="AM63" s="31"/>
      <c r="AN63" s="35">
        <f t="shared" si="17"/>
        <v>35.5</v>
      </c>
      <c r="AO63" s="31"/>
      <c r="AP63" s="31"/>
      <c r="AQ63" s="31"/>
      <c r="AR63" s="35">
        <f t="shared" si="18"/>
        <v>35.5</v>
      </c>
      <c r="AT63"/>
    </row>
    <row r="64" spans="1:46" ht="15.75" thickBot="1" x14ac:dyDescent="0.3">
      <c r="A64" s="58" t="s">
        <v>80</v>
      </c>
      <c r="B64" s="58" t="s">
        <v>15</v>
      </c>
      <c r="C64" s="11">
        <v>192</v>
      </c>
      <c r="D64" s="12">
        <v>5</v>
      </c>
      <c r="E64" s="12">
        <v>9</v>
      </c>
      <c r="F64" s="12">
        <v>0</v>
      </c>
      <c r="G64" s="12">
        <v>0</v>
      </c>
      <c r="H64" s="12">
        <v>4</v>
      </c>
      <c r="I64" s="12">
        <v>2.5</v>
      </c>
      <c r="J64" s="38"/>
      <c r="K64" s="38"/>
      <c r="L64" s="38">
        <v>8</v>
      </c>
      <c r="M64" s="38"/>
      <c r="N64" s="38"/>
      <c r="O64" s="38"/>
      <c r="P64" s="37">
        <f t="shared" si="10"/>
        <v>28.5</v>
      </c>
      <c r="Q64" s="36">
        <f t="shared" si="11"/>
        <v>14</v>
      </c>
      <c r="R64" s="36">
        <f t="shared" si="12"/>
        <v>8</v>
      </c>
      <c r="S64" s="36">
        <f t="shared" si="13"/>
        <v>6.5</v>
      </c>
      <c r="T64" s="7"/>
      <c r="U64" s="55"/>
      <c r="V64" s="55"/>
      <c r="W64" s="55">
        <v>16</v>
      </c>
      <c r="X64" s="54">
        <f t="shared" si="19"/>
        <v>38</v>
      </c>
      <c r="Y64" s="31"/>
      <c r="Z64" s="31"/>
      <c r="AA64" s="31"/>
      <c r="AB64" s="35">
        <f t="shared" si="14"/>
        <v>38</v>
      </c>
      <c r="AC64" s="31"/>
      <c r="AD64" s="31"/>
      <c r="AE64" s="31"/>
      <c r="AF64" s="35">
        <f t="shared" si="15"/>
        <v>38</v>
      </c>
      <c r="AG64" s="31"/>
      <c r="AH64" s="31"/>
      <c r="AI64" s="31"/>
      <c r="AJ64" s="35">
        <f t="shared" si="16"/>
        <v>38</v>
      </c>
      <c r="AK64" s="31"/>
      <c r="AL64" s="31"/>
      <c r="AM64" s="31"/>
      <c r="AN64" s="35">
        <f t="shared" si="17"/>
        <v>38</v>
      </c>
      <c r="AO64" s="31"/>
      <c r="AP64" s="31"/>
      <c r="AQ64" s="31"/>
      <c r="AR64" s="35">
        <f t="shared" si="18"/>
        <v>38</v>
      </c>
      <c r="AT64"/>
    </row>
    <row r="65" spans="1:46" ht="15.75" thickBot="1" x14ac:dyDescent="0.3">
      <c r="A65" s="1" t="s">
        <v>80</v>
      </c>
      <c r="B65" s="1" t="s">
        <v>15</v>
      </c>
      <c r="C65" s="2">
        <v>193</v>
      </c>
      <c r="D65" s="9">
        <v>5</v>
      </c>
      <c r="E65" s="9">
        <v>1</v>
      </c>
      <c r="F65" s="13">
        <v>0</v>
      </c>
      <c r="G65" s="13">
        <v>0</v>
      </c>
      <c r="H65" s="13">
        <v>0.5</v>
      </c>
      <c r="I65" s="13">
        <v>0</v>
      </c>
      <c r="J65" s="38"/>
      <c r="K65" s="38"/>
      <c r="L65" s="38"/>
      <c r="M65" s="38"/>
      <c r="N65" s="38">
        <v>2</v>
      </c>
      <c r="O65" s="38">
        <v>2</v>
      </c>
      <c r="P65" s="37">
        <f t="shared" si="10"/>
        <v>10</v>
      </c>
      <c r="Q65" s="36">
        <f t="shared" si="11"/>
        <v>6</v>
      </c>
      <c r="R65" s="36">
        <f t="shared" si="12"/>
        <v>0</v>
      </c>
      <c r="S65" s="36">
        <f t="shared" si="13"/>
        <v>4</v>
      </c>
      <c r="T65" s="7"/>
      <c r="U65" s="34"/>
      <c r="X65" s="35">
        <f t="shared" si="19"/>
        <v>10</v>
      </c>
      <c r="Y65" s="31"/>
      <c r="Z65" s="31"/>
      <c r="AA65" s="31"/>
      <c r="AB65" s="35">
        <f t="shared" si="14"/>
        <v>10</v>
      </c>
      <c r="AC65" s="31">
        <v>3</v>
      </c>
      <c r="AD65" s="31">
        <v>0</v>
      </c>
      <c r="AE65" s="31">
        <v>2</v>
      </c>
      <c r="AF65" s="35">
        <f t="shared" si="15"/>
        <v>10</v>
      </c>
      <c r="AG65" s="31"/>
      <c r="AH65" s="31"/>
      <c r="AI65" s="31"/>
      <c r="AJ65" s="35">
        <f t="shared" si="16"/>
        <v>10</v>
      </c>
      <c r="AK65" s="31"/>
      <c r="AL65" s="31"/>
      <c r="AM65" s="31"/>
      <c r="AN65" s="35">
        <f t="shared" si="17"/>
        <v>10</v>
      </c>
      <c r="AO65" s="31"/>
      <c r="AP65" s="31"/>
      <c r="AQ65" s="31"/>
      <c r="AR65" s="35">
        <f t="shared" si="18"/>
        <v>10</v>
      </c>
    </row>
    <row r="66" spans="1:46" ht="15.75" thickBot="1" x14ac:dyDescent="0.3">
      <c r="A66" s="1" t="s">
        <v>80</v>
      </c>
      <c r="B66" s="1" t="s">
        <v>7</v>
      </c>
      <c r="C66" s="2">
        <v>194</v>
      </c>
      <c r="D66" s="9">
        <v>2</v>
      </c>
      <c r="E66" s="9">
        <v>4</v>
      </c>
      <c r="F66" s="13">
        <v>1</v>
      </c>
      <c r="G66" s="13">
        <v>0</v>
      </c>
      <c r="H66" s="13">
        <v>0</v>
      </c>
      <c r="I66" s="13">
        <v>0</v>
      </c>
      <c r="J66" s="38"/>
      <c r="K66" s="38"/>
      <c r="L66" s="38"/>
      <c r="M66" s="38"/>
      <c r="N66" s="38">
        <v>2</v>
      </c>
      <c r="O66" s="38"/>
      <c r="P66" s="37">
        <f t="shared" si="10"/>
        <v>9</v>
      </c>
      <c r="Q66" s="36">
        <f t="shared" si="11"/>
        <v>6</v>
      </c>
      <c r="R66" s="36">
        <f t="shared" si="12"/>
        <v>1</v>
      </c>
      <c r="S66" s="36">
        <f t="shared" si="13"/>
        <v>2</v>
      </c>
      <c r="T66" s="7"/>
      <c r="U66" s="34"/>
      <c r="X66" s="35">
        <f t="shared" si="19"/>
        <v>9</v>
      </c>
      <c r="Y66" s="31"/>
      <c r="Z66" s="31"/>
      <c r="AA66" s="31"/>
      <c r="AB66" s="35">
        <f t="shared" si="14"/>
        <v>9</v>
      </c>
      <c r="AC66" s="31"/>
      <c r="AD66" s="31"/>
      <c r="AE66" s="31"/>
      <c r="AF66" s="35">
        <f t="shared" si="15"/>
        <v>9</v>
      </c>
      <c r="AG66" s="31"/>
      <c r="AH66" s="31"/>
      <c r="AI66" s="31"/>
      <c r="AJ66" s="35">
        <f t="shared" si="16"/>
        <v>9</v>
      </c>
      <c r="AK66" s="31"/>
      <c r="AL66" s="31"/>
      <c r="AM66" s="31"/>
      <c r="AN66" s="35">
        <f t="shared" si="17"/>
        <v>9</v>
      </c>
      <c r="AO66" s="31"/>
      <c r="AP66" s="31"/>
      <c r="AQ66" s="31"/>
      <c r="AR66" s="35">
        <f t="shared" si="18"/>
        <v>9</v>
      </c>
    </row>
    <row r="67" spans="1:46" ht="15.75" thickBot="1" x14ac:dyDescent="0.3">
      <c r="A67" s="1" t="s">
        <v>80</v>
      </c>
      <c r="B67" s="1" t="s">
        <v>20</v>
      </c>
      <c r="C67" s="2">
        <v>195</v>
      </c>
      <c r="D67" s="9">
        <v>5</v>
      </c>
      <c r="E67" s="9">
        <v>0</v>
      </c>
      <c r="F67" s="13">
        <v>0</v>
      </c>
      <c r="G67" s="13">
        <v>0</v>
      </c>
      <c r="H67" s="13">
        <v>1.5</v>
      </c>
      <c r="I67" s="13">
        <v>0</v>
      </c>
      <c r="J67" s="38"/>
      <c r="K67" s="38">
        <v>3</v>
      </c>
      <c r="L67" s="38"/>
      <c r="M67" s="38"/>
      <c r="N67" s="38"/>
      <c r="O67" s="38"/>
      <c r="P67" s="37">
        <f t="shared" ref="P67:P77" si="20">SUM(MAX(D67,J67),MAX(E67,K67),MAX(F67,L67),MAX(G67,M67),MAX(H67,N67),MAX(I67,O67))</f>
        <v>9.5</v>
      </c>
      <c r="Q67" s="36">
        <f t="shared" ref="Q67:Q77" si="21">SUM(MAX(D67,J67),MAX(E67,K67))</f>
        <v>8</v>
      </c>
      <c r="R67" s="36">
        <f t="shared" ref="R67:R77" si="22">SUM(MAX(F67,L67),MAX(G67,M67))</f>
        <v>0</v>
      </c>
      <c r="S67" s="36">
        <f t="shared" ref="S67:S77" si="23">SUM(MAX(H67,N67),MAX(I67,O67))</f>
        <v>1.5</v>
      </c>
      <c r="T67" s="7"/>
      <c r="U67" s="34"/>
      <c r="X67" s="35">
        <f t="shared" si="19"/>
        <v>9.5</v>
      </c>
      <c r="Y67" s="31"/>
      <c r="Z67" s="31"/>
      <c r="AA67" s="31">
        <v>5</v>
      </c>
      <c r="AB67" s="35">
        <f t="shared" ref="AB67:AB77" si="24">IF(X67&gt;=30,IF(SUM(Y67:AA67)&gt;X67,SUM(Y67:AA67),X67),SUM(MAX(Q67,U67,Y67),MAX(R67,V67,Z67),MAX(S67,W67,AA67)))</f>
        <v>13</v>
      </c>
      <c r="AC67" s="31">
        <v>0</v>
      </c>
      <c r="AD67" s="31">
        <v>0</v>
      </c>
      <c r="AE67" s="31">
        <v>0</v>
      </c>
      <c r="AF67" s="35">
        <f t="shared" ref="AF67:AF77" si="25">IF(AB67&gt;=30,IF(SUM(AC67:AE67)&gt;AB67,SUM(AC67:AE67),AB67),SUM(MAX(Q67,U67,Y67,AC67),MAX(R67,V67,Z67,AD67),MAX(S67,W67,AA67,AE67)))</f>
        <v>13</v>
      </c>
      <c r="AG67" s="31"/>
      <c r="AH67" s="31"/>
      <c r="AI67" s="31"/>
      <c r="AJ67" s="35">
        <f t="shared" ref="AJ67:AJ77" si="26">IF(AF67&gt;=30,IF(SUM(AG67:AI67)&gt;AF67,SUM(AG67:AI67),AF67),SUM(MAX(Q67,U67,Y67,AC67,AG67),MAX(R67,V67,Z67,AD67,AH67),MAX(S67,W67,AA67,AE67,AI67)))</f>
        <v>13</v>
      </c>
      <c r="AK67" s="31"/>
      <c r="AL67" s="31"/>
      <c r="AM67" s="31"/>
      <c r="AN67" s="35">
        <f t="shared" ref="AN67:AN77" si="27">IF(AJ67&gt;=30,IF(SUM(AK67:AM67)&gt;AJ67,SUM(AK67:AM67),AJ67),SUM(MAX(Q67,U67,Y67,AC67,AG67,AK67),MAX(R67,V67,Z67,AD67,AH67,AL67),MAX(S67,W67,AA67,AE67,AI67,AM67)))</f>
        <v>13</v>
      </c>
      <c r="AO67" s="31"/>
      <c r="AP67" s="31"/>
      <c r="AQ67" s="31"/>
      <c r="AR67" s="35">
        <f t="shared" ref="AR67:AR77" si="28">IF(AN67&gt;=30,IF(SUM(AO67:AQ67)&gt;AN67,SUM(AO67:AQ67),AN67),SUM(MAX(Q67,U67,Y67,AC67,AG67,AK67,AO67),MAX(R67,V67,Z67,AD67,AH67,AL67,AP67),MAX(S67,W67,AA67,AE67,AI67,AM67,AQ67)))</f>
        <v>13</v>
      </c>
    </row>
    <row r="68" spans="1:46" ht="15.75" thickBot="1" x14ac:dyDescent="0.3">
      <c r="A68" s="1" t="s">
        <v>80</v>
      </c>
      <c r="B68" s="1" t="s">
        <v>25</v>
      </c>
      <c r="C68" s="2">
        <v>196</v>
      </c>
      <c r="D68" s="9">
        <v>2.5</v>
      </c>
      <c r="E68" s="9">
        <v>2</v>
      </c>
      <c r="F68" s="13">
        <v>1</v>
      </c>
      <c r="G68" s="13">
        <v>0</v>
      </c>
      <c r="H68" s="13">
        <v>2</v>
      </c>
      <c r="I68" s="13">
        <v>0</v>
      </c>
      <c r="J68" s="38">
        <v>5</v>
      </c>
      <c r="K68" s="38"/>
      <c r="L68" s="38"/>
      <c r="M68" s="38"/>
      <c r="N68" s="38"/>
      <c r="O68" s="38"/>
      <c r="P68" s="37">
        <f t="shared" si="20"/>
        <v>10</v>
      </c>
      <c r="Q68" s="36">
        <f t="shared" si="21"/>
        <v>7</v>
      </c>
      <c r="R68" s="36">
        <f t="shared" si="22"/>
        <v>1</v>
      </c>
      <c r="S68" s="36">
        <f t="shared" si="23"/>
        <v>2</v>
      </c>
      <c r="T68" s="7"/>
      <c r="U68" s="34"/>
      <c r="X68" s="35">
        <f t="shared" si="19"/>
        <v>10</v>
      </c>
      <c r="Y68" s="31"/>
      <c r="Z68" s="31"/>
      <c r="AA68" s="31">
        <v>6</v>
      </c>
      <c r="AB68" s="35">
        <f t="shared" si="24"/>
        <v>14</v>
      </c>
      <c r="AC68" s="31">
        <v>17</v>
      </c>
      <c r="AD68" s="31">
        <v>2</v>
      </c>
      <c r="AE68" s="31">
        <v>6</v>
      </c>
      <c r="AF68" s="35">
        <f t="shared" si="25"/>
        <v>25</v>
      </c>
      <c r="AG68" s="31"/>
      <c r="AH68" s="31"/>
      <c r="AI68" s="31"/>
      <c r="AJ68" s="35">
        <f t="shared" si="26"/>
        <v>25</v>
      </c>
      <c r="AK68" s="31"/>
      <c r="AL68" s="31"/>
      <c r="AM68" s="31"/>
      <c r="AN68" s="35">
        <f t="shared" si="27"/>
        <v>25</v>
      </c>
      <c r="AO68" s="31"/>
      <c r="AP68" s="31"/>
      <c r="AQ68" s="31"/>
      <c r="AR68" s="35">
        <f t="shared" si="28"/>
        <v>25</v>
      </c>
    </row>
    <row r="69" spans="1:46" ht="15.75" thickBot="1" x14ac:dyDescent="0.3">
      <c r="A69" s="10" t="s">
        <v>80</v>
      </c>
      <c r="B69" s="10" t="s">
        <v>10</v>
      </c>
      <c r="C69" s="11">
        <v>197</v>
      </c>
      <c r="D69" s="12">
        <v>10</v>
      </c>
      <c r="E69" s="12">
        <v>10</v>
      </c>
      <c r="F69" s="12">
        <v>6</v>
      </c>
      <c r="G69" s="12">
        <v>6</v>
      </c>
      <c r="H69" s="12">
        <v>9.5</v>
      </c>
      <c r="I69" s="12">
        <v>1</v>
      </c>
      <c r="J69" s="38"/>
      <c r="K69" s="38"/>
      <c r="L69" s="38"/>
      <c r="M69" s="38"/>
      <c r="N69" s="38"/>
      <c r="O69" s="38">
        <v>10</v>
      </c>
      <c r="P69" s="52">
        <f t="shared" si="20"/>
        <v>51.5</v>
      </c>
      <c r="Q69" s="36">
        <f t="shared" si="21"/>
        <v>20</v>
      </c>
      <c r="R69" s="36">
        <f t="shared" si="22"/>
        <v>12</v>
      </c>
      <c r="S69" s="36">
        <f t="shared" si="23"/>
        <v>19.5</v>
      </c>
      <c r="T69" s="7"/>
      <c r="U69" s="34"/>
      <c r="X69" s="35">
        <f t="shared" si="19"/>
        <v>51.5</v>
      </c>
      <c r="Y69" s="31"/>
      <c r="Z69" s="31"/>
      <c r="AA69" s="31"/>
      <c r="AB69" s="35">
        <f t="shared" si="24"/>
        <v>51.5</v>
      </c>
      <c r="AC69" s="31"/>
      <c r="AD69" s="31"/>
      <c r="AE69" s="31"/>
      <c r="AF69" s="35">
        <f t="shared" si="25"/>
        <v>51.5</v>
      </c>
      <c r="AG69" s="31"/>
      <c r="AH69" s="31"/>
      <c r="AI69" s="31"/>
      <c r="AJ69" s="35">
        <f t="shared" si="26"/>
        <v>51.5</v>
      </c>
      <c r="AK69" s="31"/>
      <c r="AL69" s="31"/>
      <c r="AM69" s="31"/>
      <c r="AN69" s="35">
        <f t="shared" si="27"/>
        <v>51.5</v>
      </c>
      <c r="AO69" s="31"/>
      <c r="AP69" s="31"/>
      <c r="AQ69" s="31"/>
      <c r="AR69" s="35">
        <f t="shared" si="28"/>
        <v>51.5</v>
      </c>
    </row>
    <row r="70" spans="1:46" ht="15.75" thickBot="1" x14ac:dyDescent="0.3">
      <c r="A70" s="58" t="s">
        <v>83</v>
      </c>
      <c r="B70" s="58" t="s">
        <v>32</v>
      </c>
      <c r="C70" s="11">
        <v>198</v>
      </c>
      <c r="D70" s="12">
        <v>8</v>
      </c>
      <c r="E70" s="12">
        <v>0</v>
      </c>
      <c r="F70" s="12">
        <v>3</v>
      </c>
      <c r="G70" s="12">
        <v>6</v>
      </c>
      <c r="H70" s="12">
        <v>0.5</v>
      </c>
      <c r="I70" s="12">
        <v>0.5</v>
      </c>
      <c r="J70" s="38"/>
      <c r="K70" s="38"/>
      <c r="L70" s="38"/>
      <c r="M70" s="38"/>
      <c r="N70" s="38">
        <v>2</v>
      </c>
      <c r="O70" s="38">
        <v>1</v>
      </c>
      <c r="P70" s="37">
        <f t="shared" si="20"/>
        <v>20</v>
      </c>
      <c r="Q70" s="36">
        <f t="shared" si="21"/>
        <v>8</v>
      </c>
      <c r="R70" s="36">
        <f t="shared" si="22"/>
        <v>9</v>
      </c>
      <c r="S70" s="36">
        <f t="shared" si="23"/>
        <v>3</v>
      </c>
      <c r="T70" s="7"/>
      <c r="U70" s="34"/>
      <c r="X70" s="35">
        <f t="shared" ref="X70:X77" si="29">IF(P70&gt;=30,IF(SUM(U70:W70)&gt;P70,SUM(U70:W70),P70),SUM(MAX(Q70,U70),MAX(R70,V70),MAX(S70,W70)))</f>
        <v>20</v>
      </c>
      <c r="Y70" s="31"/>
      <c r="Z70" s="31"/>
      <c r="AA70" s="31">
        <v>19</v>
      </c>
      <c r="AB70" s="35">
        <f t="shared" si="24"/>
        <v>36</v>
      </c>
      <c r="AC70" s="31"/>
      <c r="AD70" s="31"/>
      <c r="AE70" s="31"/>
      <c r="AF70" s="35">
        <f t="shared" si="25"/>
        <v>36</v>
      </c>
      <c r="AG70" s="31"/>
      <c r="AH70" s="31"/>
      <c r="AI70" s="31"/>
      <c r="AJ70" s="35">
        <f t="shared" si="26"/>
        <v>36</v>
      </c>
      <c r="AK70" s="31"/>
      <c r="AL70" s="31"/>
      <c r="AM70" s="31"/>
      <c r="AN70" s="35">
        <f t="shared" si="27"/>
        <v>36</v>
      </c>
      <c r="AO70" s="31"/>
      <c r="AP70" s="31"/>
      <c r="AQ70" s="31"/>
      <c r="AR70" s="35">
        <f t="shared" si="28"/>
        <v>36</v>
      </c>
    </row>
    <row r="71" spans="1:46" ht="18" customHeight="1" thickBot="1" x14ac:dyDescent="0.3">
      <c r="A71" s="1" t="s">
        <v>84</v>
      </c>
      <c r="B71" s="1" t="s">
        <v>4</v>
      </c>
      <c r="C71" s="2">
        <v>199</v>
      </c>
      <c r="D71" s="9">
        <v>10</v>
      </c>
      <c r="E71" s="9">
        <v>0.5</v>
      </c>
      <c r="F71" s="13">
        <v>0</v>
      </c>
      <c r="G71" s="13">
        <v>1.5</v>
      </c>
      <c r="H71" s="13">
        <v>6.5</v>
      </c>
      <c r="I71" s="13">
        <v>0</v>
      </c>
      <c r="J71" s="38"/>
      <c r="K71" s="38"/>
      <c r="L71" s="38"/>
      <c r="M71" s="38"/>
      <c r="N71" s="38"/>
      <c r="O71" s="38"/>
      <c r="P71" s="37">
        <f t="shared" si="20"/>
        <v>18.5</v>
      </c>
      <c r="Q71" s="36">
        <f t="shared" si="21"/>
        <v>10.5</v>
      </c>
      <c r="R71" s="36">
        <f t="shared" si="22"/>
        <v>1.5</v>
      </c>
      <c r="S71" s="36">
        <f t="shared" si="23"/>
        <v>6.5</v>
      </c>
      <c r="T71" s="7"/>
      <c r="U71" s="34"/>
      <c r="X71" s="35">
        <f t="shared" si="29"/>
        <v>18.5</v>
      </c>
      <c r="Y71" s="31"/>
      <c r="Z71" s="31"/>
      <c r="AA71" s="31">
        <v>12</v>
      </c>
      <c r="AB71" s="35">
        <f t="shared" si="24"/>
        <v>24</v>
      </c>
      <c r="AC71" s="31">
        <v>0</v>
      </c>
      <c r="AD71" s="31">
        <v>2</v>
      </c>
      <c r="AE71" s="31">
        <v>3</v>
      </c>
      <c r="AF71" s="35">
        <f t="shared" si="25"/>
        <v>24.5</v>
      </c>
      <c r="AG71" s="31"/>
      <c r="AH71" s="31"/>
      <c r="AI71" s="31"/>
      <c r="AJ71" s="35">
        <f t="shared" si="26"/>
        <v>24.5</v>
      </c>
      <c r="AK71" s="31"/>
      <c r="AL71" s="31"/>
      <c r="AM71" s="31"/>
      <c r="AN71" s="35">
        <f t="shared" si="27"/>
        <v>24.5</v>
      </c>
      <c r="AO71" s="31"/>
      <c r="AP71" s="31"/>
      <c r="AQ71" s="31"/>
      <c r="AR71" s="35">
        <f t="shared" si="28"/>
        <v>24.5</v>
      </c>
    </row>
    <row r="72" spans="1:46" ht="15.75" thickBot="1" x14ac:dyDescent="0.3">
      <c r="A72" s="1" t="s">
        <v>85</v>
      </c>
      <c r="B72" s="1" t="s">
        <v>13</v>
      </c>
      <c r="C72" s="2">
        <v>200</v>
      </c>
      <c r="D72" s="9">
        <v>5</v>
      </c>
      <c r="E72" s="9">
        <v>4</v>
      </c>
      <c r="F72" s="13">
        <v>0</v>
      </c>
      <c r="G72" s="13">
        <v>4</v>
      </c>
      <c r="H72" s="13">
        <v>8</v>
      </c>
      <c r="I72" s="13">
        <v>1</v>
      </c>
      <c r="J72" s="38">
        <v>7</v>
      </c>
      <c r="K72" s="38"/>
      <c r="L72" s="38"/>
      <c r="M72" s="38"/>
      <c r="N72" s="38"/>
      <c r="O72" s="38">
        <v>4</v>
      </c>
      <c r="P72" s="37">
        <f t="shared" si="20"/>
        <v>27</v>
      </c>
      <c r="Q72" s="36">
        <f t="shared" si="21"/>
        <v>11</v>
      </c>
      <c r="R72" s="36">
        <f t="shared" si="22"/>
        <v>4</v>
      </c>
      <c r="S72" s="36">
        <f t="shared" si="23"/>
        <v>12</v>
      </c>
      <c r="T72" s="7"/>
      <c r="U72" s="34"/>
      <c r="X72" s="35">
        <f t="shared" si="29"/>
        <v>27</v>
      </c>
      <c r="Y72" s="31"/>
      <c r="Z72" s="31">
        <v>8</v>
      </c>
      <c r="AA72" s="31"/>
      <c r="AB72" s="35">
        <f t="shared" si="24"/>
        <v>31</v>
      </c>
      <c r="AC72" s="31"/>
      <c r="AD72" s="31"/>
      <c r="AE72" s="31"/>
      <c r="AF72" s="35">
        <f t="shared" si="25"/>
        <v>31</v>
      </c>
      <c r="AG72" s="31"/>
      <c r="AH72" s="31"/>
      <c r="AI72" s="31"/>
      <c r="AJ72" s="35">
        <f t="shared" si="26"/>
        <v>31</v>
      </c>
      <c r="AK72" s="31"/>
      <c r="AL72" s="31"/>
      <c r="AM72" s="31"/>
      <c r="AN72" s="35">
        <f t="shared" si="27"/>
        <v>31</v>
      </c>
      <c r="AO72" s="31"/>
      <c r="AP72" s="31"/>
      <c r="AQ72" s="31"/>
      <c r="AR72" s="35">
        <f t="shared" si="28"/>
        <v>31</v>
      </c>
    </row>
    <row r="73" spans="1:46" ht="15.75" thickBot="1" x14ac:dyDescent="0.3">
      <c r="A73" s="58" t="s">
        <v>86</v>
      </c>
      <c r="B73" s="58" t="s">
        <v>5</v>
      </c>
      <c r="C73" s="11">
        <v>201</v>
      </c>
      <c r="D73" s="12">
        <v>4</v>
      </c>
      <c r="E73" s="12">
        <v>3</v>
      </c>
      <c r="F73" s="12">
        <v>0</v>
      </c>
      <c r="G73" s="12">
        <v>10</v>
      </c>
      <c r="H73" s="12">
        <v>6.5</v>
      </c>
      <c r="I73" s="12">
        <v>9</v>
      </c>
      <c r="J73" s="38">
        <v>6</v>
      </c>
      <c r="K73" s="38">
        <v>10</v>
      </c>
      <c r="L73" s="38"/>
      <c r="M73" s="38"/>
      <c r="N73" s="38"/>
      <c r="O73" s="38"/>
      <c r="P73" s="52">
        <f t="shared" si="20"/>
        <v>41.5</v>
      </c>
      <c r="Q73" s="36">
        <f t="shared" si="21"/>
        <v>16</v>
      </c>
      <c r="R73" s="36">
        <f t="shared" si="22"/>
        <v>10</v>
      </c>
      <c r="S73" s="36">
        <f t="shared" si="23"/>
        <v>15.5</v>
      </c>
      <c r="T73" s="7"/>
      <c r="U73" s="34"/>
      <c r="X73" s="35">
        <f t="shared" si="29"/>
        <v>41.5</v>
      </c>
      <c r="Y73" s="31"/>
      <c r="Z73" s="31"/>
      <c r="AA73" s="31"/>
      <c r="AB73" s="35">
        <f t="shared" si="24"/>
        <v>41.5</v>
      </c>
      <c r="AC73" s="31"/>
      <c r="AD73" s="31"/>
      <c r="AE73" s="31"/>
      <c r="AF73" s="35">
        <f t="shared" si="25"/>
        <v>41.5</v>
      </c>
      <c r="AG73" s="31"/>
      <c r="AH73" s="31"/>
      <c r="AI73" s="31"/>
      <c r="AJ73" s="35">
        <f t="shared" si="26"/>
        <v>41.5</v>
      </c>
      <c r="AK73" s="31"/>
      <c r="AL73" s="31"/>
      <c r="AM73" s="31"/>
      <c r="AN73" s="35">
        <f t="shared" si="27"/>
        <v>41.5</v>
      </c>
      <c r="AO73" s="31"/>
      <c r="AP73" s="31"/>
      <c r="AQ73" s="31"/>
      <c r="AR73" s="35">
        <f t="shared" si="28"/>
        <v>41.5</v>
      </c>
    </row>
    <row r="74" spans="1:46" ht="15.75" thickBot="1" x14ac:dyDescent="0.3">
      <c r="A74" s="1" t="s">
        <v>87</v>
      </c>
      <c r="B74" s="1" t="s">
        <v>22</v>
      </c>
      <c r="C74" s="2">
        <v>202</v>
      </c>
      <c r="D74" s="9">
        <v>5</v>
      </c>
      <c r="E74" s="9">
        <v>1.5</v>
      </c>
      <c r="F74" s="13">
        <v>4</v>
      </c>
      <c r="G74" s="13">
        <v>0</v>
      </c>
      <c r="H74" s="13">
        <v>6</v>
      </c>
      <c r="I74" s="13">
        <v>0</v>
      </c>
      <c r="J74" s="38"/>
      <c r="K74" s="38">
        <v>10</v>
      </c>
      <c r="L74" s="38">
        <v>6</v>
      </c>
      <c r="M74" s="38"/>
      <c r="N74" s="38"/>
      <c r="O74" s="38"/>
      <c r="P74" s="37">
        <f t="shared" si="20"/>
        <v>27</v>
      </c>
      <c r="Q74" s="36">
        <f t="shared" si="21"/>
        <v>15</v>
      </c>
      <c r="R74" s="36">
        <f t="shared" si="22"/>
        <v>6</v>
      </c>
      <c r="S74" s="36">
        <f t="shared" si="23"/>
        <v>6</v>
      </c>
      <c r="T74" s="7"/>
      <c r="U74" s="34"/>
      <c r="X74" s="35">
        <f t="shared" si="29"/>
        <v>27</v>
      </c>
      <c r="Y74" s="31"/>
      <c r="Z74" s="31"/>
      <c r="AA74" s="31">
        <v>12</v>
      </c>
      <c r="AB74" s="35">
        <f t="shared" si="24"/>
        <v>33</v>
      </c>
      <c r="AC74" s="31"/>
      <c r="AD74" s="31"/>
      <c r="AE74" s="31"/>
      <c r="AF74" s="35">
        <f t="shared" si="25"/>
        <v>33</v>
      </c>
      <c r="AG74" s="31"/>
      <c r="AH74" s="31"/>
      <c r="AI74" s="31"/>
      <c r="AJ74" s="35">
        <f t="shared" si="26"/>
        <v>33</v>
      </c>
      <c r="AK74" s="31"/>
      <c r="AL74" s="31"/>
      <c r="AM74" s="31"/>
      <c r="AN74" s="35">
        <f t="shared" si="27"/>
        <v>33</v>
      </c>
      <c r="AO74" s="31"/>
      <c r="AP74" s="31"/>
      <c r="AQ74" s="31"/>
      <c r="AR74" s="35">
        <f t="shared" si="28"/>
        <v>33</v>
      </c>
    </row>
    <row r="75" spans="1:46" ht="15.75" thickBot="1" x14ac:dyDescent="0.3">
      <c r="A75" s="1" t="s">
        <v>87</v>
      </c>
      <c r="B75" s="1" t="s">
        <v>21</v>
      </c>
      <c r="C75" s="2">
        <v>203</v>
      </c>
      <c r="D75" s="9">
        <v>9</v>
      </c>
      <c r="E75" s="9">
        <v>0.5</v>
      </c>
      <c r="F75" s="13">
        <v>0</v>
      </c>
      <c r="G75" s="13">
        <v>0</v>
      </c>
      <c r="H75" s="13">
        <v>0</v>
      </c>
      <c r="I75" s="13">
        <v>0</v>
      </c>
      <c r="J75" s="38"/>
      <c r="K75" s="38"/>
      <c r="L75" s="38"/>
      <c r="M75" s="38"/>
      <c r="N75" s="38"/>
      <c r="O75" s="38"/>
      <c r="P75" s="37">
        <f t="shared" si="20"/>
        <v>9.5</v>
      </c>
      <c r="Q75" s="36">
        <f t="shared" si="21"/>
        <v>9.5</v>
      </c>
      <c r="R75" s="36">
        <f t="shared" si="22"/>
        <v>0</v>
      </c>
      <c r="S75" s="36">
        <f t="shared" si="23"/>
        <v>0</v>
      </c>
      <c r="T75" s="7"/>
      <c r="U75" s="34"/>
      <c r="X75" s="35">
        <f t="shared" si="29"/>
        <v>9.5</v>
      </c>
      <c r="Y75" s="31"/>
      <c r="Z75" s="31"/>
      <c r="AA75" s="31"/>
      <c r="AB75" s="35">
        <f t="shared" si="24"/>
        <v>9.5</v>
      </c>
      <c r="AC75" s="31"/>
      <c r="AD75" s="31"/>
      <c r="AE75" s="31"/>
      <c r="AF75" s="35">
        <f t="shared" si="25"/>
        <v>9.5</v>
      </c>
      <c r="AG75" s="31"/>
      <c r="AH75" s="31"/>
      <c r="AI75" s="31"/>
      <c r="AJ75" s="35">
        <f t="shared" si="26"/>
        <v>9.5</v>
      </c>
      <c r="AK75" s="31"/>
      <c r="AL75" s="31"/>
      <c r="AM75" s="31"/>
      <c r="AN75" s="35">
        <f t="shared" si="27"/>
        <v>9.5</v>
      </c>
      <c r="AO75" s="31"/>
      <c r="AP75" s="31"/>
      <c r="AQ75" s="31"/>
      <c r="AR75" s="35">
        <f t="shared" si="28"/>
        <v>9.5</v>
      </c>
    </row>
    <row r="76" spans="1:46" ht="15.75" thickBot="1" x14ac:dyDescent="0.3">
      <c r="A76" s="58" t="s">
        <v>88</v>
      </c>
      <c r="B76" s="58" t="s">
        <v>35</v>
      </c>
      <c r="C76" s="11">
        <v>204</v>
      </c>
      <c r="D76" s="12">
        <v>9.5</v>
      </c>
      <c r="E76" s="12">
        <v>2</v>
      </c>
      <c r="F76" s="12">
        <v>1.5</v>
      </c>
      <c r="G76" s="12">
        <v>2.5</v>
      </c>
      <c r="H76" s="12">
        <v>9</v>
      </c>
      <c r="I76" s="12">
        <v>2</v>
      </c>
      <c r="J76" s="38"/>
      <c r="K76" s="38">
        <v>10</v>
      </c>
      <c r="L76" s="38"/>
      <c r="M76" s="38"/>
      <c r="N76" s="38"/>
      <c r="O76" s="40"/>
      <c r="P76" s="39">
        <f t="shared" si="20"/>
        <v>34.5</v>
      </c>
      <c r="Q76" s="36">
        <f t="shared" si="21"/>
        <v>19.5</v>
      </c>
      <c r="R76" s="36">
        <f t="shared" si="22"/>
        <v>4</v>
      </c>
      <c r="S76" s="36">
        <f t="shared" si="23"/>
        <v>11</v>
      </c>
      <c r="T76" s="7"/>
      <c r="U76" s="34"/>
      <c r="X76" s="35">
        <f t="shared" si="29"/>
        <v>34.5</v>
      </c>
      <c r="Y76" s="31"/>
      <c r="Z76" s="31"/>
      <c r="AA76" s="31"/>
      <c r="AB76" s="35">
        <f t="shared" si="24"/>
        <v>34.5</v>
      </c>
      <c r="AC76" s="31"/>
      <c r="AD76" s="31"/>
      <c r="AE76" s="31"/>
      <c r="AF76" s="35">
        <f t="shared" si="25"/>
        <v>34.5</v>
      </c>
      <c r="AG76" s="31"/>
      <c r="AH76" s="31"/>
      <c r="AI76" s="31"/>
      <c r="AJ76" s="35">
        <f t="shared" si="26"/>
        <v>34.5</v>
      </c>
      <c r="AK76" s="31"/>
      <c r="AL76" s="31"/>
      <c r="AM76" s="31"/>
      <c r="AN76" s="35">
        <f t="shared" si="27"/>
        <v>34.5</v>
      </c>
      <c r="AO76" s="31"/>
      <c r="AP76" s="31"/>
      <c r="AQ76" s="31"/>
      <c r="AR76" s="35">
        <f t="shared" si="28"/>
        <v>34.5</v>
      </c>
    </row>
    <row r="77" spans="1:46" ht="15.75" thickBot="1" x14ac:dyDescent="0.3">
      <c r="A77" s="1" t="s">
        <v>89</v>
      </c>
      <c r="B77" s="1" t="s">
        <v>90</v>
      </c>
      <c r="C77" s="2"/>
      <c r="D77" s="9">
        <v>4</v>
      </c>
      <c r="E77" s="9">
        <v>0</v>
      </c>
      <c r="F77" s="13">
        <v>0</v>
      </c>
      <c r="G77" s="13">
        <v>0</v>
      </c>
      <c r="H77" s="13">
        <v>0</v>
      </c>
      <c r="I77" s="13">
        <v>0</v>
      </c>
      <c r="J77" s="38"/>
      <c r="K77" s="38"/>
      <c r="L77" s="38"/>
      <c r="M77" s="38"/>
      <c r="N77" s="38"/>
      <c r="O77" s="38"/>
      <c r="P77" s="37">
        <f t="shared" si="20"/>
        <v>4</v>
      </c>
      <c r="Q77" s="36">
        <f t="shared" si="21"/>
        <v>4</v>
      </c>
      <c r="R77" s="36">
        <f t="shared" si="22"/>
        <v>0</v>
      </c>
      <c r="S77" s="36">
        <f t="shared" si="23"/>
        <v>0</v>
      </c>
      <c r="T77" s="7"/>
      <c r="U77" s="34"/>
      <c r="X77" s="35">
        <f t="shared" si="29"/>
        <v>4</v>
      </c>
      <c r="Y77" s="31"/>
      <c r="Z77" s="31"/>
      <c r="AA77" s="31"/>
      <c r="AB77" s="35">
        <f t="shared" si="24"/>
        <v>4</v>
      </c>
      <c r="AC77" s="31"/>
      <c r="AD77" s="31"/>
      <c r="AE77" s="31"/>
      <c r="AF77" s="35">
        <f t="shared" si="25"/>
        <v>4</v>
      </c>
      <c r="AG77" s="31"/>
      <c r="AH77" s="31"/>
      <c r="AI77" s="31"/>
      <c r="AJ77" s="35">
        <f t="shared" si="26"/>
        <v>4</v>
      </c>
      <c r="AK77" s="31"/>
      <c r="AL77" s="31"/>
      <c r="AM77" s="31"/>
      <c r="AN77" s="35">
        <f t="shared" si="27"/>
        <v>4</v>
      </c>
      <c r="AO77" s="31"/>
      <c r="AP77" s="31"/>
      <c r="AQ77" s="31"/>
      <c r="AR77" s="35">
        <f t="shared" si="28"/>
        <v>4</v>
      </c>
    </row>
    <row r="78" spans="1:46" x14ac:dyDescent="0.25">
      <c r="D78" s="7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/>
      <c r="AB78" s="5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T78"/>
    </row>
    <row r="79" spans="1:46" x14ac:dyDescent="0.25">
      <c r="D79" s="7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/>
      <c r="AB79" s="5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T79"/>
    </row>
    <row r="80" spans="1:46" ht="15.75" thickBot="1" x14ac:dyDescent="0.3">
      <c r="D80" s="7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/>
      <c r="AB80" s="5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T80"/>
    </row>
    <row r="81" spans="4:46" ht="30" x14ac:dyDescent="0.25">
      <c r="D81" s="33">
        <f t="shared" ref="D81:I81" si="30">COUNTIF(D3:D77,"&gt;=5")</f>
        <v>36</v>
      </c>
      <c r="E81" s="33">
        <f t="shared" si="30"/>
        <v>13</v>
      </c>
      <c r="F81" s="33">
        <f t="shared" si="30"/>
        <v>14</v>
      </c>
      <c r="G81" s="33">
        <f t="shared" si="30"/>
        <v>16</v>
      </c>
      <c r="H81" s="33">
        <f t="shared" si="30"/>
        <v>27</v>
      </c>
      <c r="I81" s="32">
        <f t="shared" si="30"/>
        <v>16</v>
      </c>
      <c r="J81" s="18"/>
      <c r="K81" s="18"/>
      <c r="L81" s="18"/>
      <c r="M81" s="18"/>
      <c r="N81" s="68" t="s">
        <v>93</v>
      </c>
      <c r="O81" s="69"/>
      <c r="P81" s="29">
        <f>COUNTIF(P3:P77,"&gt;=30")</f>
        <v>22</v>
      </c>
      <c r="Q81" s="31"/>
      <c r="R81" s="31"/>
      <c r="S81" s="31"/>
      <c r="T81" s="7"/>
      <c r="W81" s="30" t="s">
        <v>93</v>
      </c>
      <c r="X81" s="29">
        <f>COUNTIF(X3:X77,"&gt;=30")</f>
        <v>23</v>
      </c>
      <c r="AA81" s="30" t="s">
        <v>93</v>
      </c>
      <c r="AB81" s="29">
        <f>COUNTIF(AB3:AB77,"&gt;=30")</f>
        <v>29</v>
      </c>
      <c r="AE81" s="30" t="s">
        <v>93</v>
      </c>
      <c r="AF81" s="29">
        <f>COUNTIF(AF3:AF77,"&gt;=30")</f>
        <v>29</v>
      </c>
      <c r="AI81" s="30" t="s">
        <v>93</v>
      </c>
      <c r="AJ81" s="29">
        <f>COUNTIF(AJ3:AJ77,"&gt;=30")</f>
        <v>29</v>
      </c>
      <c r="AM81" s="30" t="s">
        <v>93</v>
      </c>
      <c r="AN81" s="29">
        <f>COUNTIF(AN3:AN77,"&gt;=30")</f>
        <v>29</v>
      </c>
      <c r="AQ81" s="30" t="s">
        <v>93</v>
      </c>
      <c r="AR81" s="29">
        <f>COUNTIF(AR3:AR77,"&gt;=30")</f>
        <v>29</v>
      </c>
      <c r="AT81"/>
    </row>
    <row r="82" spans="4:46" x14ac:dyDescent="0.25">
      <c r="D82" s="28">
        <f t="shared" ref="D82:I82" si="31">COUNTIF(D3:D77,"&gt;=5")/COUNT(D3:D77)*100</f>
        <v>48</v>
      </c>
      <c r="E82" s="28">
        <f t="shared" si="31"/>
        <v>17.333333333333336</v>
      </c>
      <c r="F82" s="28">
        <f t="shared" si="31"/>
        <v>18.666666666666668</v>
      </c>
      <c r="G82" s="28">
        <f t="shared" si="31"/>
        <v>21.333333333333336</v>
      </c>
      <c r="H82" s="28">
        <f t="shared" si="31"/>
        <v>36</v>
      </c>
      <c r="I82" s="27">
        <f t="shared" si="31"/>
        <v>21.333333333333336</v>
      </c>
      <c r="J82" s="20"/>
      <c r="K82" s="20"/>
      <c r="L82" s="20"/>
      <c r="M82" s="20"/>
      <c r="N82" s="71" t="s">
        <v>92</v>
      </c>
      <c r="O82" s="72"/>
      <c r="P82" s="25">
        <f>COUNTIF(P3:P77,"&gt;=30")/COUNT(P3:P77)*100</f>
        <v>29.333333333333332</v>
      </c>
      <c r="Q82" s="17"/>
      <c r="R82" s="17"/>
      <c r="S82" s="17"/>
      <c r="T82" s="6"/>
      <c r="W82" s="26" t="s">
        <v>92</v>
      </c>
      <c r="X82" s="25">
        <f>COUNTIF(X3:X77,"&gt;=30")/COUNT(X3:X77)*100</f>
        <v>30.666666666666664</v>
      </c>
      <c r="AA82" s="26" t="s">
        <v>92</v>
      </c>
      <c r="AB82" s="25">
        <f>COUNTIF(AB3:AB77,"&gt;=30")/COUNT(AB3:AB77)*100</f>
        <v>38.666666666666664</v>
      </c>
      <c r="AE82" s="26" t="s">
        <v>92</v>
      </c>
      <c r="AF82" s="25">
        <f>COUNTIF(AF3:AF77,"&gt;=30")/COUNT(AF3:AF77)*100</f>
        <v>38.666666666666664</v>
      </c>
      <c r="AI82" s="26" t="s">
        <v>92</v>
      </c>
      <c r="AJ82" s="25">
        <f>COUNTIF(AJ3:AJ77,"&gt;=30")/COUNT(AJ3:AJ77)*100</f>
        <v>38.666666666666664</v>
      </c>
      <c r="AM82" s="26" t="s">
        <v>92</v>
      </c>
      <c r="AN82" s="25">
        <f>COUNTIF(AN3:AN77,"&gt;=30")/COUNT(AN3:AN77)*100</f>
        <v>38.666666666666664</v>
      </c>
      <c r="AQ82" s="26" t="s">
        <v>92</v>
      </c>
      <c r="AR82" s="25">
        <f>COUNTIF(AR3:AR77,"&gt;=30")/COUNT(AR3:AR77)*100</f>
        <v>38.666666666666664</v>
      </c>
      <c r="AT82"/>
    </row>
    <row r="83" spans="4:46" ht="30.75" thickBot="1" x14ac:dyDescent="0.3">
      <c r="D83" s="24">
        <f t="shared" ref="D83:I83" si="32">AVERAGE(D3:D77)</f>
        <v>4.3733333333333331</v>
      </c>
      <c r="E83" s="24">
        <f t="shared" si="32"/>
        <v>2.2866666666666666</v>
      </c>
      <c r="F83" s="24">
        <f t="shared" si="32"/>
        <v>1.6066666666666667</v>
      </c>
      <c r="G83" s="24">
        <f t="shared" si="32"/>
        <v>2.3333333333333335</v>
      </c>
      <c r="H83" s="24">
        <f t="shared" si="32"/>
        <v>3.58</v>
      </c>
      <c r="I83" s="23">
        <f t="shared" si="32"/>
        <v>1.98</v>
      </c>
      <c r="J83" s="20"/>
      <c r="K83" s="20"/>
      <c r="L83" s="20"/>
      <c r="M83" s="20"/>
      <c r="N83" s="68" t="s">
        <v>91</v>
      </c>
      <c r="O83" s="69"/>
      <c r="P83" s="21">
        <f>AVERAGE(P3:P77)</f>
        <v>19.626666666666665</v>
      </c>
      <c r="Q83" s="17"/>
      <c r="R83" s="17"/>
      <c r="S83" s="17"/>
      <c r="T83" s="6"/>
      <c r="W83" s="22" t="s">
        <v>91</v>
      </c>
      <c r="X83" s="21">
        <f>AVERAGE(X3:X77)</f>
        <v>20.033333333333335</v>
      </c>
      <c r="AA83" s="22" t="s">
        <v>91</v>
      </c>
      <c r="AB83" s="21">
        <f>AVERAGE(AB3:AB77)</f>
        <v>21.193333333333332</v>
      </c>
      <c r="AE83" s="22" t="s">
        <v>91</v>
      </c>
      <c r="AF83" s="21">
        <f>AVERAGE(AF3:AF77)</f>
        <v>21.613333333333333</v>
      </c>
      <c r="AI83" s="22" t="s">
        <v>91</v>
      </c>
      <c r="AJ83" s="21">
        <f>AVERAGE(AJ3:AJ77)</f>
        <v>21.613333333333333</v>
      </c>
      <c r="AM83" s="22" t="s">
        <v>91</v>
      </c>
      <c r="AN83" s="21">
        <f>AVERAGE(AN3:AN77)</f>
        <v>21.613333333333333</v>
      </c>
      <c r="AQ83" s="22" t="s">
        <v>91</v>
      </c>
      <c r="AR83" s="21">
        <f>AVERAGE(AR3:AR77)</f>
        <v>21.613333333333333</v>
      </c>
      <c r="AT83"/>
    </row>
    <row r="84" spans="4:46" x14ac:dyDescent="0.25">
      <c r="J84" s="20"/>
      <c r="K84" s="20"/>
      <c r="L84" s="20"/>
      <c r="M84" s="20"/>
      <c r="N84" s="20"/>
      <c r="O84" s="20"/>
      <c r="P84" s="19"/>
      <c r="Q84" s="17"/>
      <c r="R84" s="17"/>
      <c r="S84" s="17"/>
      <c r="T84" s="6"/>
      <c r="AT84"/>
    </row>
    <row r="85" spans="4:46" x14ac:dyDescent="0.25">
      <c r="J85" s="20"/>
      <c r="K85" s="20"/>
      <c r="L85" s="20"/>
      <c r="M85" s="20"/>
      <c r="N85" s="20"/>
      <c r="O85" s="20"/>
      <c r="P85" s="19"/>
      <c r="Q85" s="17"/>
      <c r="R85" s="17"/>
      <c r="S85" s="17"/>
      <c r="T85" s="6"/>
      <c r="AT85"/>
    </row>
    <row r="86" spans="4:46" x14ac:dyDescent="0.25">
      <c r="J86" s="20"/>
      <c r="K86" s="20"/>
      <c r="L86" s="20"/>
      <c r="M86" s="20"/>
      <c r="N86" s="20"/>
      <c r="O86" s="20"/>
      <c r="P86" s="19"/>
      <c r="Q86" s="17"/>
      <c r="R86" s="17"/>
      <c r="S86" s="17"/>
      <c r="T86" s="6"/>
      <c r="AT86"/>
    </row>
  </sheetData>
  <mergeCells count="29">
    <mergeCell ref="N82:O82"/>
    <mergeCell ref="N83:O83"/>
    <mergeCell ref="H1:H2"/>
    <mergeCell ref="I1:I2"/>
    <mergeCell ref="AG1:AI1"/>
    <mergeCell ref="J1:O1"/>
    <mergeCell ref="P1:P2"/>
    <mergeCell ref="Q1:Q2"/>
    <mergeCell ref="R1:R2"/>
    <mergeCell ref="X1:X2"/>
    <mergeCell ref="S1:S2"/>
    <mergeCell ref="U1:W1"/>
    <mergeCell ref="Y1:AA1"/>
    <mergeCell ref="AB1:AB2"/>
    <mergeCell ref="AC1:AE1"/>
    <mergeCell ref="AF1:AF2"/>
    <mergeCell ref="A1:A2"/>
    <mergeCell ref="B1:B2"/>
    <mergeCell ref="C1:C2"/>
    <mergeCell ref="N81:O81"/>
    <mergeCell ref="D1:D2"/>
    <mergeCell ref="E1:E2"/>
    <mergeCell ref="F1:F2"/>
    <mergeCell ref="G1:G2"/>
    <mergeCell ref="AJ1:AJ2"/>
    <mergeCell ref="AK1:AM1"/>
    <mergeCell ref="AN1:AN2"/>
    <mergeCell ref="AO1:AQ1"/>
    <mergeCell ref="AR1:AR2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workbookViewId="0">
      <selection activeCell="H76" sqref="H76"/>
    </sheetView>
  </sheetViews>
  <sheetFormatPr defaultRowHeight="15" x14ac:dyDescent="0.25"/>
  <cols>
    <col min="1" max="1" width="18.85546875" customWidth="1"/>
    <col min="2" max="2" width="13.5703125" customWidth="1"/>
    <col min="3" max="3" width="14.85546875" bestFit="1" customWidth="1"/>
  </cols>
  <sheetData>
    <row r="1" spans="1:7" ht="15" customHeight="1" x14ac:dyDescent="0.25">
      <c r="A1" s="66" t="s">
        <v>0</v>
      </c>
      <c r="B1" s="66" t="s">
        <v>1</v>
      </c>
      <c r="C1" s="66" t="s">
        <v>2</v>
      </c>
      <c r="D1" s="73" t="s">
        <v>106</v>
      </c>
      <c r="E1" s="73"/>
      <c r="F1" s="73"/>
      <c r="G1" s="86" t="s">
        <v>122</v>
      </c>
    </row>
    <row r="2" spans="1:7" ht="15.75" customHeight="1" thickBot="1" x14ac:dyDescent="0.3">
      <c r="A2" s="67"/>
      <c r="B2" s="67"/>
      <c r="C2" s="67"/>
      <c r="D2" s="59" t="s">
        <v>96</v>
      </c>
      <c r="E2" s="59" t="s">
        <v>95</v>
      </c>
      <c r="F2" s="59" t="s">
        <v>94</v>
      </c>
    </row>
    <row r="3" spans="1:7" ht="29.25" customHeight="1" thickBot="1" x14ac:dyDescent="0.3">
      <c r="A3" s="3" t="s">
        <v>37</v>
      </c>
      <c r="B3" s="3" t="s">
        <v>16</v>
      </c>
      <c r="C3" s="4">
        <v>139</v>
      </c>
      <c r="D3" s="31"/>
      <c r="E3" s="31"/>
      <c r="F3" s="31"/>
      <c r="G3" s="87">
        <v>0</v>
      </c>
    </row>
    <row r="4" spans="1:7" ht="29.25" customHeight="1" thickBot="1" x14ac:dyDescent="0.3">
      <c r="A4" s="1" t="s">
        <v>37</v>
      </c>
      <c r="B4" s="1" t="s">
        <v>18</v>
      </c>
      <c r="C4" s="2">
        <v>572</v>
      </c>
      <c r="D4" s="31">
        <v>0</v>
      </c>
      <c r="E4" s="31">
        <v>0</v>
      </c>
      <c r="F4" s="31">
        <v>17</v>
      </c>
      <c r="G4" s="87">
        <v>24</v>
      </c>
    </row>
    <row r="5" spans="1:7" ht="30.75" customHeight="1" thickBot="1" x14ac:dyDescent="0.3">
      <c r="A5" s="92" t="s">
        <v>38</v>
      </c>
      <c r="B5" s="92" t="s">
        <v>39</v>
      </c>
      <c r="C5" s="91">
        <v>140</v>
      </c>
      <c r="D5" s="31"/>
      <c r="E5" s="31"/>
      <c r="F5" s="31"/>
      <c r="G5" s="87">
        <v>44.5</v>
      </c>
    </row>
    <row r="6" spans="1:7" ht="29.25" customHeight="1" thickBot="1" x14ac:dyDescent="0.3">
      <c r="A6" s="1" t="s">
        <v>38</v>
      </c>
      <c r="B6" s="1" t="s">
        <v>7</v>
      </c>
      <c r="C6" s="2">
        <v>141</v>
      </c>
      <c r="D6" s="31"/>
      <c r="E6" s="31"/>
      <c r="F6" s="31"/>
      <c r="G6" s="87">
        <v>13</v>
      </c>
    </row>
    <row r="7" spans="1:7" ht="45.75" customHeight="1" thickBot="1" x14ac:dyDescent="0.3">
      <c r="A7" s="92" t="s">
        <v>40</v>
      </c>
      <c r="B7" s="92" t="s">
        <v>41</v>
      </c>
      <c r="C7" s="91">
        <v>142</v>
      </c>
      <c r="D7" s="31"/>
      <c r="E7" s="31"/>
      <c r="F7" s="31"/>
      <c r="G7" s="87">
        <v>46.5</v>
      </c>
    </row>
    <row r="8" spans="1:7" ht="30.75" customHeight="1" thickBot="1" x14ac:dyDescent="0.3">
      <c r="A8" s="92" t="s">
        <v>42</v>
      </c>
      <c r="B8" s="92" t="s">
        <v>7</v>
      </c>
      <c r="C8" s="91">
        <v>143</v>
      </c>
      <c r="D8" s="31"/>
      <c r="E8" s="31"/>
      <c r="F8" s="31"/>
      <c r="G8" s="87">
        <v>42</v>
      </c>
    </row>
    <row r="9" spans="1:7" ht="29.25" customHeight="1" thickBot="1" x14ac:dyDescent="0.3">
      <c r="A9" s="1" t="s">
        <v>43</v>
      </c>
      <c r="B9" s="1" t="s">
        <v>44</v>
      </c>
      <c r="C9" s="2">
        <v>554</v>
      </c>
      <c r="D9" s="31"/>
      <c r="E9" s="31"/>
      <c r="F9" s="31"/>
      <c r="G9" s="87">
        <v>5</v>
      </c>
    </row>
    <row r="10" spans="1:7" ht="29.25" customHeight="1" thickBot="1" x14ac:dyDescent="0.3">
      <c r="A10" s="1" t="s">
        <v>45</v>
      </c>
      <c r="B10" s="1" t="s">
        <v>3</v>
      </c>
      <c r="C10" s="2">
        <v>144</v>
      </c>
      <c r="D10" s="31">
        <v>7</v>
      </c>
      <c r="E10" s="31">
        <v>0</v>
      </c>
      <c r="F10" s="31">
        <v>9</v>
      </c>
      <c r="G10" s="87">
        <v>17</v>
      </c>
    </row>
    <row r="11" spans="1:7" ht="29.25" customHeight="1" thickBot="1" x14ac:dyDescent="0.3">
      <c r="A11" s="95" t="s">
        <v>46</v>
      </c>
      <c r="B11" s="95" t="s">
        <v>9</v>
      </c>
      <c r="C11" s="91">
        <v>145</v>
      </c>
      <c r="D11" s="31"/>
      <c r="E11" s="31"/>
      <c r="F11" s="31"/>
      <c r="G11" s="87">
        <v>15.5</v>
      </c>
    </row>
    <row r="12" spans="1:7" ht="30.75" customHeight="1" thickBot="1" x14ac:dyDescent="0.3">
      <c r="A12" s="92" t="s">
        <v>46</v>
      </c>
      <c r="B12" s="92" t="s">
        <v>7</v>
      </c>
      <c r="C12" s="91">
        <v>146</v>
      </c>
      <c r="D12" s="31"/>
      <c r="E12" s="31"/>
      <c r="F12" s="31"/>
      <c r="G12" s="87">
        <v>46.5</v>
      </c>
    </row>
    <row r="13" spans="1:7" ht="29.25" customHeight="1" thickBot="1" x14ac:dyDescent="0.3">
      <c r="A13" s="95" t="s">
        <v>47</v>
      </c>
      <c r="B13" s="95" t="s">
        <v>18</v>
      </c>
      <c r="C13" s="91">
        <v>588</v>
      </c>
      <c r="D13" s="31"/>
      <c r="E13" s="31"/>
      <c r="F13" s="31"/>
      <c r="G13" s="87">
        <v>7.5</v>
      </c>
    </row>
    <row r="14" spans="1:7" ht="29.25" customHeight="1" thickBot="1" x14ac:dyDescent="0.3">
      <c r="A14" s="95" t="s">
        <v>47</v>
      </c>
      <c r="B14" s="95" t="s">
        <v>12</v>
      </c>
      <c r="C14" s="91">
        <v>147</v>
      </c>
      <c r="D14" s="31"/>
      <c r="E14" s="31"/>
      <c r="F14" s="31"/>
      <c r="G14" s="87">
        <v>15</v>
      </c>
    </row>
    <row r="15" spans="1:7" ht="29.25" customHeight="1" thickBot="1" x14ac:dyDescent="0.3">
      <c r="A15" s="95" t="s">
        <v>48</v>
      </c>
      <c r="B15" s="95" t="s">
        <v>22</v>
      </c>
      <c r="C15" s="91">
        <v>148</v>
      </c>
      <c r="D15" s="31">
        <v>10</v>
      </c>
      <c r="E15" s="31">
        <v>0</v>
      </c>
      <c r="F15" s="31">
        <v>5</v>
      </c>
      <c r="G15" s="87">
        <v>18</v>
      </c>
    </row>
    <row r="16" spans="1:7" ht="30.75" customHeight="1" thickBot="1" x14ac:dyDescent="0.3">
      <c r="A16" s="92" t="s">
        <v>48</v>
      </c>
      <c r="B16" s="92" t="s">
        <v>13</v>
      </c>
      <c r="C16" s="93">
        <v>149</v>
      </c>
      <c r="D16" s="31"/>
      <c r="E16" s="31"/>
      <c r="F16" s="31"/>
      <c r="G16" s="87">
        <v>53.5</v>
      </c>
    </row>
    <row r="17" spans="1:7" ht="29.25" thickBot="1" x14ac:dyDescent="0.3">
      <c r="A17" s="95" t="s">
        <v>49</v>
      </c>
      <c r="B17" s="95" t="s">
        <v>50</v>
      </c>
      <c r="C17" s="91">
        <v>150</v>
      </c>
      <c r="D17" s="31"/>
      <c r="E17" s="31"/>
      <c r="F17" s="31"/>
      <c r="G17" s="87">
        <v>0</v>
      </c>
    </row>
    <row r="18" spans="1:7" ht="30.75" customHeight="1" thickBot="1" x14ac:dyDescent="0.3">
      <c r="A18" s="92" t="s">
        <v>49</v>
      </c>
      <c r="B18" s="92" t="s">
        <v>26</v>
      </c>
      <c r="C18" s="93">
        <v>151</v>
      </c>
      <c r="D18" s="31"/>
      <c r="E18" s="31"/>
      <c r="F18" s="31"/>
      <c r="G18" s="87">
        <v>35</v>
      </c>
    </row>
    <row r="19" spans="1:7" ht="29.25" customHeight="1" thickBot="1" x14ac:dyDescent="0.3">
      <c r="A19" s="95" t="s">
        <v>49</v>
      </c>
      <c r="B19" s="95" t="s">
        <v>15</v>
      </c>
      <c r="C19" s="91">
        <v>152</v>
      </c>
      <c r="D19" s="31"/>
      <c r="E19" s="31"/>
      <c r="F19" s="31"/>
      <c r="G19" s="87">
        <v>35.5</v>
      </c>
    </row>
    <row r="20" spans="1:7" ht="29.25" customHeight="1" thickBot="1" x14ac:dyDescent="0.3">
      <c r="A20" s="95" t="s">
        <v>51</v>
      </c>
      <c r="B20" s="95" t="s">
        <v>23</v>
      </c>
      <c r="C20" s="91">
        <v>153</v>
      </c>
      <c r="D20" s="31"/>
      <c r="E20" s="31"/>
      <c r="F20" s="31"/>
      <c r="G20" s="87">
        <v>39</v>
      </c>
    </row>
    <row r="21" spans="1:7" ht="29.25" customHeight="1" thickBot="1" x14ac:dyDescent="0.3">
      <c r="A21" s="95" t="s">
        <v>51</v>
      </c>
      <c r="B21" s="95" t="s">
        <v>52</v>
      </c>
      <c r="C21" s="91">
        <v>154</v>
      </c>
      <c r="D21" s="31"/>
      <c r="E21" s="31"/>
      <c r="F21" s="31"/>
      <c r="G21" s="87">
        <v>0</v>
      </c>
    </row>
    <row r="22" spans="1:7" ht="29.25" customHeight="1" thickBot="1" x14ac:dyDescent="0.3">
      <c r="A22" s="95" t="s">
        <v>53</v>
      </c>
      <c r="B22" s="95" t="s">
        <v>4</v>
      </c>
      <c r="C22" s="91">
        <v>155</v>
      </c>
      <c r="D22" s="31"/>
      <c r="E22" s="31"/>
      <c r="F22" s="31"/>
      <c r="G22" s="87">
        <v>11</v>
      </c>
    </row>
    <row r="23" spans="1:7" ht="29.25" customHeight="1" thickBot="1" x14ac:dyDescent="0.3">
      <c r="A23" s="95" t="s">
        <v>54</v>
      </c>
      <c r="B23" s="95" t="s">
        <v>27</v>
      </c>
      <c r="C23" s="91">
        <v>156</v>
      </c>
      <c r="D23" s="31">
        <v>0</v>
      </c>
      <c r="E23" s="31">
        <v>0</v>
      </c>
      <c r="F23" s="31">
        <v>3</v>
      </c>
      <c r="G23" s="87">
        <v>24.5</v>
      </c>
    </row>
    <row r="24" spans="1:7" ht="29.25" customHeight="1" thickBot="1" x14ac:dyDescent="0.3">
      <c r="A24" s="95" t="s">
        <v>55</v>
      </c>
      <c r="B24" s="95" t="s">
        <v>52</v>
      </c>
      <c r="C24" s="91">
        <v>157</v>
      </c>
      <c r="D24" s="31"/>
      <c r="E24" s="31"/>
      <c r="F24" s="31"/>
      <c r="G24" s="87">
        <v>0</v>
      </c>
    </row>
    <row r="25" spans="1:7" ht="15.75" thickBot="1" x14ac:dyDescent="0.3">
      <c r="A25" s="95" t="s">
        <v>56</v>
      </c>
      <c r="B25" s="95" t="s">
        <v>24</v>
      </c>
      <c r="C25" s="91">
        <v>158</v>
      </c>
      <c r="D25" s="31"/>
      <c r="E25" s="31"/>
      <c r="F25" s="31"/>
      <c r="G25" s="87">
        <v>0</v>
      </c>
    </row>
    <row r="26" spans="1:7" ht="15.75" thickBot="1" x14ac:dyDescent="0.3">
      <c r="A26" s="92" t="s">
        <v>56</v>
      </c>
      <c r="B26" s="92" t="s">
        <v>57</v>
      </c>
      <c r="C26" s="91">
        <v>159</v>
      </c>
      <c r="D26" s="31"/>
      <c r="E26" s="31"/>
      <c r="F26" s="31"/>
      <c r="G26" s="87">
        <v>45.5</v>
      </c>
    </row>
    <row r="27" spans="1:7" ht="15.75" thickBot="1" x14ac:dyDescent="0.3">
      <c r="A27" s="90" t="s">
        <v>56</v>
      </c>
      <c r="B27" s="90" t="s">
        <v>14</v>
      </c>
      <c r="C27" s="94">
        <v>582</v>
      </c>
      <c r="D27" s="83">
        <v>0</v>
      </c>
      <c r="E27" s="83">
        <v>0</v>
      </c>
      <c r="F27" s="83">
        <v>14</v>
      </c>
      <c r="G27" s="96">
        <v>29</v>
      </c>
    </row>
    <row r="28" spans="1:7" ht="30.75" customHeight="1" thickBot="1" x14ac:dyDescent="0.3">
      <c r="A28" s="92" t="s">
        <v>56</v>
      </c>
      <c r="B28" s="92" t="s">
        <v>36</v>
      </c>
      <c r="C28" s="91">
        <v>160</v>
      </c>
      <c r="D28" s="31"/>
      <c r="E28" s="31"/>
      <c r="F28" s="31"/>
      <c r="G28" s="87">
        <v>29</v>
      </c>
    </row>
    <row r="29" spans="1:7" ht="29.25" customHeight="1" thickBot="1" x14ac:dyDescent="0.3">
      <c r="A29" s="95" t="s">
        <v>56</v>
      </c>
      <c r="B29" s="95" t="s">
        <v>13</v>
      </c>
      <c r="C29" s="91">
        <v>161</v>
      </c>
      <c r="D29" s="31"/>
      <c r="E29" s="31"/>
      <c r="F29" s="31"/>
      <c r="G29" s="87">
        <v>0</v>
      </c>
    </row>
    <row r="30" spans="1:7" ht="29.25" customHeight="1" thickBot="1" x14ac:dyDescent="0.3">
      <c r="A30" s="95" t="s">
        <v>58</v>
      </c>
      <c r="B30" s="95" t="s">
        <v>18</v>
      </c>
      <c r="C30" s="91">
        <v>162</v>
      </c>
      <c r="D30" s="31"/>
      <c r="E30" s="31"/>
      <c r="F30" s="31"/>
      <c r="G30" s="87">
        <v>0</v>
      </c>
    </row>
    <row r="31" spans="1:7" ht="29.25" customHeight="1" thickBot="1" x14ac:dyDescent="0.3">
      <c r="A31" s="95" t="s">
        <v>59</v>
      </c>
      <c r="B31" s="95" t="s">
        <v>15</v>
      </c>
      <c r="C31" s="91">
        <v>163</v>
      </c>
      <c r="D31" s="31"/>
      <c r="E31" s="31"/>
      <c r="F31" s="31"/>
      <c r="G31" s="87">
        <v>51.5</v>
      </c>
    </row>
    <row r="32" spans="1:7" ht="15.75" thickBot="1" x14ac:dyDescent="0.3">
      <c r="A32" s="95" t="s">
        <v>60</v>
      </c>
      <c r="B32" s="95" t="s">
        <v>61</v>
      </c>
      <c r="C32" s="91">
        <v>164</v>
      </c>
      <c r="D32" s="31"/>
      <c r="E32" s="31"/>
      <c r="F32" s="31"/>
      <c r="G32" s="87">
        <v>25.5</v>
      </c>
    </row>
    <row r="33" spans="1:7" ht="29.25" customHeight="1" thickBot="1" x14ac:dyDescent="0.3">
      <c r="A33" s="95" t="s">
        <v>62</v>
      </c>
      <c r="B33" s="95" t="s">
        <v>5</v>
      </c>
      <c r="C33" s="91">
        <v>552</v>
      </c>
      <c r="D33" s="31"/>
      <c r="E33" s="31"/>
      <c r="F33" s="31"/>
      <c r="G33" s="87">
        <v>3.5</v>
      </c>
    </row>
    <row r="34" spans="1:7" ht="29.25" customHeight="1" thickBot="1" x14ac:dyDescent="0.3">
      <c r="A34" s="95" t="s">
        <v>63</v>
      </c>
      <c r="B34" s="95" t="s">
        <v>64</v>
      </c>
      <c r="C34" s="91">
        <v>165</v>
      </c>
      <c r="D34" s="31"/>
      <c r="E34" s="31"/>
      <c r="F34" s="31"/>
      <c r="G34" s="87">
        <v>33.5</v>
      </c>
    </row>
    <row r="35" spans="1:7" ht="30.75" customHeight="1" thickBot="1" x14ac:dyDescent="0.3">
      <c r="A35" s="92" t="s">
        <v>65</v>
      </c>
      <c r="B35" s="92" t="s">
        <v>34</v>
      </c>
      <c r="C35" s="91">
        <v>166</v>
      </c>
      <c r="D35" s="31"/>
      <c r="E35" s="31"/>
      <c r="F35" s="31"/>
      <c r="G35" s="87">
        <v>31.5</v>
      </c>
    </row>
    <row r="36" spans="1:7" ht="43.5" customHeight="1" thickBot="1" x14ac:dyDescent="0.3">
      <c r="A36" s="95" t="s">
        <v>66</v>
      </c>
      <c r="B36" s="95" t="s">
        <v>7</v>
      </c>
      <c r="C36" s="91">
        <v>167</v>
      </c>
      <c r="D36" s="31"/>
      <c r="E36" s="31"/>
      <c r="F36" s="31"/>
      <c r="G36" s="87">
        <v>0</v>
      </c>
    </row>
    <row r="37" spans="1:7" ht="29.25" customHeight="1" thickBot="1" x14ac:dyDescent="0.3">
      <c r="A37" s="95" t="s">
        <v>67</v>
      </c>
      <c r="B37" s="95" t="s">
        <v>68</v>
      </c>
      <c r="C37" s="91">
        <v>168</v>
      </c>
      <c r="D37" s="31"/>
      <c r="E37" s="31"/>
      <c r="F37" s="31"/>
      <c r="G37" s="87">
        <v>40.5</v>
      </c>
    </row>
    <row r="38" spans="1:7" ht="30.75" customHeight="1" thickBot="1" x14ac:dyDescent="0.3">
      <c r="A38" s="92" t="s">
        <v>69</v>
      </c>
      <c r="B38" s="92" t="s">
        <v>29</v>
      </c>
      <c r="C38" s="91">
        <v>169</v>
      </c>
      <c r="D38" s="31"/>
      <c r="E38" s="31"/>
      <c r="F38" s="31"/>
      <c r="G38" s="87">
        <v>33.5</v>
      </c>
    </row>
    <row r="39" spans="1:7" ht="29.25" customHeight="1" thickBot="1" x14ac:dyDescent="0.3">
      <c r="A39" s="95" t="s">
        <v>69</v>
      </c>
      <c r="B39" s="95" t="s">
        <v>17</v>
      </c>
      <c r="C39" s="91">
        <v>170</v>
      </c>
      <c r="D39" s="31"/>
      <c r="E39" s="31"/>
      <c r="F39" s="31"/>
      <c r="G39" s="87">
        <v>3.5</v>
      </c>
    </row>
    <row r="40" spans="1:7" ht="30.75" customHeight="1" thickBot="1" x14ac:dyDescent="0.3">
      <c r="A40" s="92" t="s">
        <v>69</v>
      </c>
      <c r="B40" s="92" t="s">
        <v>6</v>
      </c>
      <c r="C40" s="91">
        <v>171</v>
      </c>
      <c r="D40" s="31"/>
      <c r="E40" s="31"/>
      <c r="F40" s="31"/>
      <c r="G40" s="87">
        <v>31</v>
      </c>
    </row>
    <row r="41" spans="1:7" ht="30.75" customHeight="1" thickBot="1" x14ac:dyDescent="0.3">
      <c r="A41" s="92" t="s">
        <v>70</v>
      </c>
      <c r="B41" s="92" t="s">
        <v>7</v>
      </c>
      <c r="C41" s="91">
        <v>172</v>
      </c>
      <c r="D41" s="31"/>
      <c r="E41" s="31"/>
      <c r="F41" s="31"/>
      <c r="G41" s="87">
        <v>42</v>
      </c>
    </row>
    <row r="42" spans="1:7" ht="29.25" customHeight="1" thickBot="1" x14ac:dyDescent="0.3">
      <c r="A42" s="95" t="s">
        <v>71</v>
      </c>
      <c r="B42" s="95" t="s">
        <v>19</v>
      </c>
      <c r="C42" s="91">
        <v>173</v>
      </c>
      <c r="D42" s="31"/>
      <c r="E42" s="31"/>
      <c r="F42" s="31"/>
      <c r="G42" s="87">
        <v>0</v>
      </c>
    </row>
    <row r="43" spans="1:7" ht="30.75" customHeight="1" thickBot="1" x14ac:dyDescent="0.3">
      <c r="A43" s="92" t="s">
        <v>72</v>
      </c>
      <c r="B43" s="92" t="s">
        <v>33</v>
      </c>
      <c r="C43" s="91">
        <v>174</v>
      </c>
      <c r="D43" s="31"/>
      <c r="E43" s="31"/>
      <c r="F43" s="31"/>
      <c r="G43" s="87">
        <v>41.5</v>
      </c>
    </row>
    <row r="44" spans="1:7" ht="29.25" customHeight="1" thickBot="1" x14ac:dyDescent="0.3">
      <c r="A44" s="95" t="s">
        <v>72</v>
      </c>
      <c r="B44" s="95" t="s">
        <v>73</v>
      </c>
      <c r="C44" s="91">
        <v>175</v>
      </c>
      <c r="D44" s="31"/>
      <c r="E44" s="31"/>
      <c r="F44" s="31"/>
      <c r="G44" s="87">
        <v>30.5</v>
      </c>
    </row>
    <row r="45" spans="1:7" ht="29.25" customHeight="1" thickBot="1" x14ac:dyDescent="0.3">
      <c r="A45" s="95" t="s">
        <v>72</v>
      </c>
      <c r="B45" s="95" t="s">
        <v>11</v>
      </c>
      <c r="C45" s="91">
        <v>176</v>
      </c>
      <c r="D45" s="31"/>
      <c r="E45" s="31"/>
      <c r="F45" s="31"/>
      <c r="G45" s="87">
        <v>2.5</v>
      </c>
    </row>
    <row r="46" spans="1:7" ht="29.25" customHeight="1" thickBot="1" x14ac:dyDescent="0.3">
      <c r="A46" s="95" t="s">
        <v>74</v>
      </c>
      <c r="B46" s="95" t="s">
        <v>75</v>
      </c>
      <c r="C46" s="91">
        <v>177</v>
      </c>
      <c r="D46" s="31"/>
      <c r="E46" s="31"/>
      <c r="F46" s="31"/>
      <c r="G46" s="87">
        <v>3</v>
      </c>
    </row>
    <row r="47" spans="1:7" ht="30.75" customHeight="1" thickBot="1" x14ac:dyDescent="0.3">
      <c r="A47" s="92" t="s">
        <v>76</v>
      </c>
      <c r="B47" s="92" t="s">
        <v>8</v>
      </c>
      <c r="C47" s="91">
        <v>178</v>
      </c>
      <c r="D47" s="31"/>
      <c r="E47" s="31"/>
      <c r="F47" s="31"/>
      <c r="G47" s="87">
        <v>35</v>
      </c>
    </row>
    <row r="48" spans="1:7" ht="15.75" thickBot="1" x14ac:dyDescent="0.3">
      <c r="A48" s="95" t="s">
        <v>77</v>
      </c>
      <c r="B48" s="95" t="s">
        <v>4</v>
      </c>
      <c r="C48" s="91">
        <v>568</v>
      </c>
      <c r="D48" s="31">
        <v>2</v>
      </c>
      <c r="E48" s="31">
        <v>0</v>
      </c>
      <c r="F48" s="31">
        <v>3</v>
      </c>
      <c r="G48" s="87">
        <v>7.5</v>
      </c>
    </row>
    <row r="49" spans="1:7" ht="29.25" customHeight="1" thickBot="1" x14ac:dyDescent="0.3">
      <c r="A49" s="95" t="s">
        <v>78</v>
      </c>
      <c r="B49" s="95" t="s">
        <v>30</v>
      </c>
      <c r="C49" s="91">
        <v>179</v>
      </c>
      <c r="D49" s="31"/>
      <c r="E49" s="31"/>
      <c r="F49" s="31"/>
      <c r="G49" s="87">
        <v>19</v>
      </c>
    </row>
    <row r="50" spans="1:7" ht="29.25" customHeight="1" thickBot="1" x14ac:dyDescent="0.3">
      <c r="A50" s="95" t="s">
        <v>79</v>
      </c>
      <c r="B50" s="95" t="s">
        <v>29</v>
      </c>
      <c r="C50" s="91">
        <v>180</v>
      </c>
      <c r="D50" s="31"/>
      <c r="E50" s="31"/>
      <c r="F50" s="31"/>
      <c r="G50" s="87">
        <v>9</v>
      </c>
    </row>
    <row r="51" spans="1:7" ht="29.25" customHeight="1" thickBot="1" x14ac:dyDescent="0.3">
      <c r="A51" s="95" t="s">
        <v>79</v>
      </c>
      <c r="B51" s="95" t="s">
        <v>4</v>
      </c>
      <c r="C51" s="91">
        <v>577</v>
      </c>
      <c r="D51" s="31"/>
      <c r="E51" s="31"/>
      <c r="F51" s="31"/>
      <c r="G51" s="87">
        <v>0</v>
      </c>
    </row>
    <row r="52" spans="1:7" ht="29.25" customHeight="1" thickBot="1" x14ac:dyDescent="0.3">
      <c r="A52" s="95" t="s">
        <v>79</v>
      </c>
      <c r="B52" s="95" t="s">
        <v>7</v>
      </c>
      <c r="C52" s="91">
        <v>181</v>
      </c>
      <c r="D52" s="31"/>
      <c r="E52" s="31"/>
      <c r="F52" s="31"/>
      <c r="G52" s="87">
        <v>3</v>
      </c>
    </row>
    <row r="53" spans="1:7" ht="29.25" customHeight="1" thickBot="1" x14ac:dyDescent="0.3">
      <c r="A53" s="95" t="s">
        <v>79</v>
      </c>
      <c r="B53" s="95" t="s">
        <v>28</v>
      </c>
      <c r="C53" s="91">
        <v>182</v>
      </c>
      <c r="D53" s="31"/>
      <c r="E53" s="31"/>
      <c r="F53" s="31"/>
      <c r="G53" s="87">
        <v>29.5</v>
      </c>
    </row>
    <row r="54" spans="1:7" ht="29.25" customHeight="1" thickBot="1" x14ac:dyDescent="0.3">
      <c r="A54" s="95" t="s">
        <v>79</v>
      </c>
      <c r="B54" s="95" t="s">
        <v>35</v>
      </c>
      <c r="C54" s="91">
        <v>183</v>
      </c>
      <c r="D54" s="31"/>
      <c r="E54" s="31"/>
      <c r="F54" s="31"/>
      <c r="G54" s="87">
        <v>0</v>
      </c>
    </row>
    <row r="55" spans="1:7" ht="29.25" customHeight="1" thickBot="1" x14ac:dyDescent="0.3">
      <c r="A55" s="95" t="s">
        <v>80</v>
      </c>
      <c r="B55" s="95" t="s">
        <v>3</v>
      </c>
      <c r="C55" s="91">
        <v>184</v>
      </c>
      <c r="D55" s="31"/>
      <c r="E55" s="31"/>
      <c r="F55" s="31"/>
      <c r="G55" s="87">
        <v>24</v>
      </c>
    </row>
    <row r="56" spans="1:7" ht="29.25" customHeight="1" thickBot="1" x14ac:dyDescent="0.3">
      <c r="A56" s="95" t="s">
        <v>80</v>
      </c>
      <c r="B56" s="95" t="s">
        <v>32</v>
      </c>
      <c r="C56" s="91">
        <v>185</v>
      </c>
      <c r="D56" s="31">
        <v>0</v>
      </c>
      <c r="E56" s="31">
        <v>0</v>
      </c>
      <c r="F56" s="31">
        <v>10</v>
      </c>
      <c r="G56" s="87">
        <v>16.5</v>
      </c>
    </row>
    <row r="57" spans="1:7" ht="29.25" customHeight="1" thickBot="1" x14ac:dyDescent="0.3">
      <c r="A57" s="95" t="s">
        <v>80</v>
      </c>
      <c r="B57" s="95" t="s">
        <v>81</v>
      </c>
      <c r="C57" s="91">
        <v>186</v>
      </c>
      <c r="D57" s="31"/>
      <c r="E57" s="31"/>
      <c r="F57" s="31"/>
      <c r="G57" s="87">
        <v>9</v>
      </c>
    </row>
    <row r="58" spans="1:7" ht="30.75" customHeight="1" thickBot="1" x14ac:dyDescent="0.3">
      <c r="A58" s="92" t="s">
        <v>80</v>
      </c>
      <c r="B58" s="92" t="s">
        <v>17</v>
      </c>
      <c r="C58" s="91">
        <v>187</v>
      </c>
      <c r="D58" s="31"/>
      <c r="E58" s="31"/>
      <c r="F58" s="31"/>
      <c r="G58" s="87">
        <v>38</v>
      </c>
    </row>
    <row r="59" spans="1:7" ht="29.25" customHeight="1" thickBot="1" x14ac:dyDescent="0.3">
      <c r="A59" s="95" t="s">
        <v>80</v>
      </c>
      <c r="B59" s="95" t="s">
        <v>82</v>
      </c>
      <c r="C59" s="91">
        <v>553</v>
      </c>
      <c r="D59" s="31"/>
      <c r="E59" s="31"/>
      <c r="F59" s="31"/>
      <c r="G59" s="87">
        <v>7.5</v>
      </c>
    </row>
    <row r="60" spans="1:7" ht="29.25" customHeight="1" thickBot="1" x14ac:dyDescent="0.3">
      <c r="A60" s="95" t="s">
        <v>80</v>
      </c>
      <c r="B60" s="95" t="s">
        <v>26</v>
      </c>
      <c r="C60" s="91">
        <v>188</v>
      </c>
      <c r="D60" s="31"/>
      <c r="E60" s="31"/>
      <c r="F60" s="31"/>
      <c r="G60" s="87">
        <v>16</v>
      </c>
    </row>
    <row r="61" spans="1:7" ht="29.25" customHeight="1" thickBot="1" x14ac:dyDescent="0.3">
      <c r="A61" s="88" t="s">
        <v>80</v>
      </c>
      <c r="B61" s="88" t="s">
        <v>5</v>
      </c>
      <c r="C61" s="89">
        <v>189</v>
      </c>
      <c r="D61" s="83">
        <v>0</v>
      </c>
      <c r="E61" s="83">
        <v>0</v>
      </c>
      <c r="F61" s="83">
        <v>17</v>
      </c>
      <c r="G61" s="96">
        <v>36</v>
      </c>
    </row>
    <row r="62" spans="1:7" ht="30.75" customHeight="1" thickBot="1" x14ac:dyDescent="0.3">
      <c r="A62" s="92" t="s">
        <v>80</v>
      </c>
      <c r="B62" s="92" t="s">
        <v>31</v>
      </c>
      <c r="C62" s="91">
        <v>190</v>
      </c>
      <c r="D62" s="31"/>
      <c r="E62" s="31"/>
      <c r="F62" s="31"/>
      <c r="G62" s="87">
        <v>56</v>
      </c>
    </row>
    <row r="63" spans="1:7" ht="30.75" customHeight="1" thickBot="1" x14ac:dyDescent="0.3">
      <c r="A63" s="92" t="s">
        <v>80</v>
      </c>
      <c r="B63" s="92" t="s">
        <v>15</v>
      </c>
      <c r="C63" s="91">
        <v>191</v>
      </c>
      <c r="D63" s="31"/>
      <c r="E63" s="31"/>
      <c r="F63" s="31"/>
      <c r="G63" s="87">
        <v>35.5</v>
      </c>
    </row>
    <row r="64" spans="1:7" ht="30.75" customHeight="1" thickBot="1" x14ac:dyDescent="0.3">
      <c r="A64" s="92" t="s">
        <v>80</v>
      </c>
      <c r="B64" s="92" t="s">
        <v>15</v>
      </c>
      <c r="C64" s="91">
        <v>192</v>
      </c>
      <c r="D64" s="31"/>
      <c r="E64" s="31"/>
      <c r="F64" s="31"/>
      <c r="G64" s="87">
        <v>38</v>
      </c>
    </row>
    <row r="65" spans="1:7" ht="29.25" customHeight="1" thickBot="1" x14ac:dyDescent="0.3">
      <c r="A65" s="95" t="s">
        <v>80</v>
      </c>
      <c r="B65" s="95" t="s">
        <v>15</v>
      </c>
      <c r="C65" s="91">
        <v>193</v>
      </c>
      <c r="D65" s="31">
        <v>7</v>
      </c>
      <c r="E65" s="31">
        <v>1</v>
      </c>
      <c r="F65" s="31">
        <v>5</v>
      </c>
      <c r="G65" s="87">
        <v>13</v>
      </c>
    </row>
    <row r="66" spans="1:7" ht="29.25" customHeight="1" thickBot="1" x14ac:dyDescent="0.3">
      <c r="A66" s="1" t="s">
        <v>80</v>
      </c>
      <c r="B66" s="1" t="s">
        <v>7</v>
      </c>
      <c r="C66" s="2">
        <v>194</v>
      </c>
      <c r="D66" s="31"/>
      <c r="E66" s="31"/>
      <c r="F66" s="31"/>
      <c r="G66" s="87">
        <v>9</v>
      </c>
    </row>
    <row r="67" spans="1:7" ht="29.25" customHeight="1" thickBot="1" x14ac:dyDescent="0.3">
      <c r="A67" s="1" t="s">
        <v>80</v>
      </c>
      <c r="B67" s="1" t="s">
        <v>20</v>
      </c>
      <c r="C67" s="2">
        <v>195</v>
      </c>
      <c r="D67" s="31">
        <v>0</v>
      </c>
      <c r="E67" s="31">
        <v>0</v>
      </c>
      <c r="F67" s="31">
        <v>3</v>
      </c>
      <c r="G67" s="87">
        <v>13</v>
      </c>
    </row>
    <row r="68" spans="1:7" ht="29.25" customHeight="1" thickBot="1" x14ac:dyDescent="0.3">
      <c r="A68" s="88" t="s">
        <v>80</v>
      </c>
      <c r="B68" s="88" t="s">
        <v>25</v>
      </c>
      <c r="C68" s="89">
        <v>196</v>
      </c>
      <c r="D68" s="83">
        <v>0</v>
      </c>
      <c r="E68" s="83">
        <v>3</v>
      </c>
      <c r="F68" s="83">
        <v>19</v>
      </c>
      <c r="G68" s="96">
        <v>39</v>
      </c>
    </row>
    <row r="69" spans="1:7" ht="29.25" customHeight="1" thickBot="1" x14ac:dyDescent="0.3">
      <c r="A69" s="95" t="s">
        <v>80</v>
      </c>
      <c r="B69" s="95" t="s">
        <v>10</v>
      </c>
      <c r="C69" s="91">
        <v>197</v>
      </c>
      <c r="D69" s="31"/>
      <c r="E69" s="31"/>
      <c r="F69" s="31"/>
      <c r="G69" s="87">
        <v>51.5</v>
      </c>
    </row>
    <row r="70" spans="1:7" ht="30.75" customHeight="1" thickBot="1" x14ac:dyDescent="0.3">
      <c r="A70" s="92" t="s">
        <v>83</v>
      </c>
      <c r="B70" s="92" t="s">
        <v>32</v>
      </c>
      <c r="C70" s="91">
        <v>198</v>
      </c>
      <c r="D70" s="31"/>
      <c r="E70" s="31"/>
      <c r="F70" s="31"/>
      <c r="G70" s="87">
        <v>36</v>
      </c>
    </row>
    <row r="71" spans="1:7" ht="43.5" customHeight="1" thickBot="1" x14ac:dyDescent="0.3">
      <c r="A71" s="92" t="s">
        <v>84</v>
      </c>
      <c r="B71" s="92" t="s">
        <v>4</v>
      </c>
      <c r="C71" s="91">
        <v>199</v>
      </c>
      <c r="D71" s="31">
        <v>0</v>
      </c>
      <c r="E71" s="31">
        <v>2</v>
      </c>
      <c r="F71" s="31">
        <v>3</v>
      </c>
      <c r="G71" s="87">
        <v>24.5</v>
      </c>
    </row>
    <row r="72" spans="1:7" ht="29.25" customHeight="1" thickBot="1" x14ac:dyDescent="0.3">
      <c r="A72" s="92" t="s">
        <v>85</v>
      </c>
      <c r="B72" s="92" t="s">
        <v>13</v>
      </c>
      <c r="C72" s="91">
        <v>200</v>
      </c>
      <c r="D72" s="31"/>
      <c r="E72" s="31"/>
      <c r="F72" s="31"/>
      <c r="G72" s="87">
        <v>31</v>
      </c>
    </row>
    <row r="73" spans="1:7" ht="30.75" customHeight="1" thickBot="1" x14ac:dyDescent="0.3">
      <c r="A73" s="92" t="s">
        <v>86</v>
      </c>
      <c r="B73" s="92" t="s">
        <v>5</v>
      </c>
      <c r="C73" s="91">
        <v>201</v>
      </c>
      <c r="D73" s="31"/>
      <c r="E73" s="31"/>
      <c r="F73" s="31"/>
      <c r="G73" s="87">
        <v>41.5</v>
      </c>
    </row>
    <row r="74" spans="1:7" ht="29.25" customHeight="1" thickBot="1" x14ac:dyDescent="0.3">
      <c r="A74" s="92" t="s">
        <v>87</v>
      </c>
      <c r="B74" s="92" t="s">
        <v>22</v>
      </c>
      <c r="C74" s="91">
        <v>202</v>
      </c>
      <c r="D74" s="31"/>
      <c r="E74" s="31"/>
      <c r="F74" s="31"/>
      <c r="G74" s="87">
        <v>33</v>
      </c>
    </row>
    <row r="75" spans="1:7" ht="29.25" customHeight="1" thickBot="1" x14ac:dyDescent="0.3">
      <c r="A75" s="92" t="s">
        <v>87</v>
      </c>
      <c r="B75" s="92" t="s">
        <v>21</v>
      </c>
      <c r="C75" s="91">
        <v>203</v>
      </c>
      <c r="D75" s="31">
        <v>1</v>
      </c>
      <c r="E75" s="31">
        <v>0</v>
      </c>
      <c r="F75" s="31">
        <v>6</v>
      </c>
      <c r="G75" s="87">
        <v>15.5</v>
      </c>
    </row>
    <row r="76" spans="1:7" ht="30.75" customHeight="1" thickBot="1" x14ac:dyDescent="0.3">
      <c r="A76" s="92" t="s">
        <v>88</v>
      </c>
      <c r="B76" s="92" t="s">
        <v>35</v>
      </c>
      <c r="C76" s="91">
        <v>204</v>
      </c>
      <c r="D76" s="31"/>
      <c r="E76" s="31"/>
      <c r="F76" s="31"/>
      <c r="G76" s="87">
        <v>34.5</v>
      </c>
    </row>
    <row r="77" spans="1:7" ht="15.75" thickBot="1" x14ac:dyDescent="0.3">
      <c r="A77" s="95" t="s">
        <v>89</v>
      </c>
      <c r="B77" s="95" t="s">
        <v>90</v>
      </c>
      <c r="C77" s="91"/>
      <c r="D77" s="31"/>
      <c r="E77" s="31"/>
      <c r="F77" s="31"/>
      <c r="G77" s="87">
        <v>4</v>
      </c>
    </row>
    <row r="78" spans="1:7" x14ac:dyDescent="0.25">
      <c r="A78" s="84" t="s">
        <v>120</v>
      </c>
      <c r="B78" s="84" t="s">
        <v>121</v>
      </c>
      <c r="C78" s="85">
        <v>708</v>
      </c>
      <c r="D78">
        <v>12</v>
      </c>
      <c r="E78">
        <v>0</v>
      </c>
      <c r="F78">
        <v>0</v>
      </c>
      <c r="G78" s="87">
        <v>12</v>
      </c>
    </row>
  </sheetData>
  <mergeCells count="4">
    <mergeCell ref="D1:F1"/>
    <mergeCell ref="A1:A2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 smena 2014-15</vt:lpstr>
      <vt:lpstr>Јун2015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</dc:creator>
  <cp:lastModifiedBy>mlazarevic</cp:lastModifiedBy>
  <dcterms:created xsi:type="dcterms:W3CDTF">2014-10-22T22:39:28Z</dcterms:created>
  <dcterms:modified xsi:type="dcterms:W3CDTF">2015-07-03T16:34:05Z</dcterms:modified>
</cp:coreProperties>
</file>